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055"/>
  </bookViews>
  <sheets>
    <sheet name="2023年项目支出绩效自评表 " sheetId="4" r:id="rId1"/>
  </sheets>
  <definedNames>
    <definedName name="_xlnm.Print_Area" localSheetId="0">'2023年项目支出绩效自评表 '!$A$1:$J$20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<sst xmlns="http://schemas.openxmlformats.org/spreadsheetml/2006/main" count="65" uniqueCount="62">
  <si>
    <t>项目支出绩效自评表</t>
  </si>
  <si>
    <t>（2023年度）</t>
  </si>
  <si>
    <t>项目名称</t>
  </si>
  <si>
    <t>老干部活动经费</t>
  </si>
  <si>
    <t>主管部门</t>
  </si>
  <si>
    <t>中国人民政治协商会议北京市委员会办公厅(财务处)</t>
  </si>
  <si>
    <t>实施单位</t>
  </si>
  <si>
    <t>北京市政协本级事业</t>
  </si>
  <si>
    <t>项目负责人</t>
  </si>
  <si>
    <t>谭文静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</si>
  <si>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</si>
  <si>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</si>
  <si>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</si>
  <si>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</si>
  <si>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</si>
  <si>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</si>
  <si>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</si>
  <si>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</si>
  <si>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</si>
  <si>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</si>
  <si>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</si>
  <si>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</t>
  </si>
  <si>
    <t xml:space="preserve">     其他资金</t>
  </si>
  <si>
    <t>年度总体目标</t>
  </si>
  <si>
    <t>预期目标</t>
  </si>
  <si>
    <t>实际完成情况</t>
  </si>
  <si>
    <t>通过组织老干部开展学习、参观、考察、座谈、例会等活动，加强政治引领，丰富业余生活，发挥优势作用。增强“四个意识”、坚定“四个自信”、做到“两个维护”，为首都发展增添正能量。</t>
  </si>
  <si>
    <t>截止到2023年12月31日，我们充分发挥党组织的政治引领作用，组织老干部进行学习、考察，举办书画摄影展、“光荣在党50年”纪念章颁发等各类活动，认真落实老干部的“两项待遇”，充分发挥老干部的正能量，使其永葆政治本色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</si>
  <si>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</si>
  <si>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</si>
  <si>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</si>
  <si>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</si>
  <si>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</si>
  <si>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</si>
  <si>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</si>
  <si>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(40分)
</t>
  </si>
  <si>
    <t>数量指标</t>
  </si>
  <si>
    <t>全年老干部较大活动</t>
  </si>
  <si>
    <t>≥7次</t>
  </si>
  <si>
    <t>质量指标</t>
  </si>
  <si>
    <t>老干部参与度</t>
  </si>
  <si>
    <t>＞80%</t>
  </si>
  <si>
    <t>时效指标</t>
  </si>
  <si>
    <t>资金完成时间</t>
  </si>
  <si>
    <t>≤12月</t>
  </si>
  <si>
    <t>12月</t>
  </si>
  <si>
    <t>成本指标
（20分）</t>
  </si>
  <si>
    <t>经济成本指标</t>
  </si>
  <si>
    <t>项目预算控制</t>
  </si>
  <si>
    <t>≤14.25万元</t>
  </si>
  <si>
    <t>6.52万元</t>
  </si>
  <si>
    <t>预算时，不确定因素较多，导致资金完成度不足，后续计划加强预算编制合规性。</t>
  </si>
  <si>
    <t>效益指标（20分）</t>
  </si>
  <si>
    <t>社会效益指标</t>
  </si>
  <si>
    <t>组织老干部学习参观、考察，举办书画展、座谈、例会，丰富业余生活，通过政治引领，增强“四个意识”、坚定“四个自信”、做到“两个维护”，为首都发展增添正能量。</t>
  </si>
  <si>
    <t>优</t>
  </si>
  <si>
    <t>为帮助老干部提升思想认识、充实老年生活，组织了包括学习考察、书画展览、例会等一系列活动。引导老干部增强“四个意识”、坚定“四个自信”、做到“两个维护”，发挥优势作用，使其能够为首都发展贡献力量。</t>
  </si>
  <si>
    <t>满意度指标
（10分）</t>
  </si>
  <si>
    <t>服务对象满意度指标</t>
  </si>
  <si>
    <t>老干部满意度</t>
  </si>
  <si>
    <t>＞98%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</si>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</sst>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#,##0_ "/>
    <numFmt numFmtId="178" formatCode="#,##0.00_ "/>
  </numFmts>
  <fonts count="27">
    <font>
      <sz val="11"/>
      <color theme="1"/>
      <name val="宋体"/>
      <charset val="134"/>
      <scheme val="minor"/>
    </font>
    <font>
      <sz val="20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9" applyNumberFormat="0" applyAlignment="0" applyProtection="0">
      <alignment vertical="center"/>
    </xf>
    <xf numFmtId="0" fontId="17" fillId="4" borderId="20" applyNumberFormat="0" applyAlignment="0" applyProtection="0">
      <alignment vertical="center"/>
    </xf>
    <xf numFmtId="0" fontId="18" fillId="4" borderId="19" applyNumberFormat="0" applyAlignment="0" applyProtection="0">
      <alignment vertical="center"/>
    </xf>
    <xf numFmtId="0" fontId="19" fillId="5" borderId="21" applyNumberFormat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5" fillId="0" borderId="0"/>
  </cellStyleXfs>
  <cellXfs count="62">
    <xf numFmtId="0" fontId="0" fillId="0" borderId="0" xfId="0">
      <alignment vertical="center"/>
    </xf>
    <xf numFmtId="0" fontId="0" fillId="0" borderId="0" xfId="51">
      <alignment vertical="center"/>
    </xf>
    <xf numFmtId="0" fontId="1" fillId="0" borderId="0" xfId="51" applyFont="1" applyFill="1" applyAlignment="1">
      <alignment horizontal="center" vertical="center" wrapText="1"/>
    </xf>
    <xf numFmtId="0" fontId="1" fillId="0" borderId="0" xfId="51" applyFont="1" applyFill="1" applyBorder="1" applyAlignment="1">
      <alignment horizontal="center" vertical="center" wrapText="1"/>
    </xf>
    <xf numFmtId="0" fontId="2" fillId="0" borderId="1" xfId="5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justify" vertical="center" wrapText="1"/>
    </xf>
    <xf numFmtId="0" fontId="3" fillId="0" borderId="1" xfId="5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5" xfId="51" applyFont="1" applyFill="1" applyBorder="1" applyAlignment="1">
      <alignment horizontal="center" vertical="center" wrapText="1"/>
    </xf>
    <xf numFmtId="0" fontId="4" fillId="0" borderId="5" xfId="51" applyFont="1" applyFill="1" applyBorder="1" applyAlignment="1">
      <alignment horizontal="center" vertical="center"/>
    </xf>
    <xf numFmtId="0" fontId="2" fillId="0" borderId="6" xfId="51" applyFont="1" applyFill="1" applyBorder="1" applyAlignment="1">
      <alignment horizontal="center" vertical="center" wrapText="1"/>
    </xf>
    <xf numFmtId="0" fontId="2" fillId="0" borderId="6" xfId="51" applyFont="1" applyFill="1" applyBorder="1" applyAlignment="1">
      <alignment horizontal="justify" vertical="center"/>
    </xf>
    <xf numFmtId="176" fontId="2" fillId="0" borderId="6" xfId="49" applyNumberFormat="1" applyFont="1" applyFill="1" applyBorder="1" applyAlignment="1">
      <alignment horizontal="right" vertical="center"/>
    </xf>
    <xf numFmtId="176" fontId="2" fillId="0" borderId="6" xfId="49" applyNumberFormat="1" applyFont="1" applyFill="1" applyBorder="1" applyAlignment="1">
      <alignment horizontal="left" vertical="center"/>
    </xf>
    <xf numFmtId="0" fontId="2" fillId="0" borderId="6" xfId="51" applyFont="1" applyFill="1" applyBorder="1" applyAlignment="1">
      <alignment horizontal="center" vertical="center"/>
    </xf>
    <xf numFmtId="0" fontId="2" fillId="0" borderId="6" xfId="51" applyFont="1" applyFill="1" applyBorder="1" applyAlignment="1">
      <alignment horizontal="left" vertical="center"/>
    </xf>
    <xf numFmtId="176" fontId="2" fillId="0" borderId="6" xfId="1" applyNumberFormat="1" applyFont="1" applyFill="1" applyBorder="1" applyAlignment="1">
      <alignment horizontal="right" vertical="center"/>
    </xf>
    <xf numFmtId="0" fontId="2" fillId="0" borderId="7" xfId="51" applyFont="1" applyFill="1" applyBorder="1" applyAlignment="1">
      <alignment horizontal="center" vertical="center" textRotation="255"/>
    </xf>
    <xf numFmtId="0" fontId="2" fillId="0" borderId="8" xfId="51" applyFont="1" applyFill="1" applyBorder="1" applyAlignment="1">
      <alignment horizontal="center" vertical="center" wrapText="1"/>
    </xf>
    <xf numFmtId="0" fontId="2" fillId="0" borderId="9" xfId="51" applyFont="1" applyFill="1" applyBorder="1" applyAlignment="1">
      <alignment horizontal="center" vertical="center" wrapText="1"/>
    </xf>
    <xf numFmtId="0" fontId="2" fillId="0" borderId="10" xfId="51" applyFont="1" applyFill="1" applyBorder="1" applyAlignment="1">
      <alignment horizontal="center" vertical="center" wrapText="1"/>
    </xf>
    <xf numFmtId="43" fontId="2" fillId="0" borderId="8" xfId="49" applyNumberFormat="1" applyFont="1" applyFill="1" applyBorder="1" applyAlignment="1">
      <alignment horizontal="center" vertical="center"/>
    </xf>
    <xf numFmtId="43" fontId="2" fillId="0" borderId="9" xfId="49" applyNumberFormat="1" applyFont="1" applyFill="1" applyBorder="1" applyAlignment="1">
      <alignment horizontal="center" vertical="center"/>
    </xf>
    <xf numFmtId="0" fontId="2" fillId="0" borderId="5" xfId="51" applyFont="1" applyFill="1" applyBorder="1" applyAlignment="1">
      <alignment horizontal="center" vertical="center" textRotation="255"/>
    </xf>
    <xf numFmtId="0" fontId="2" fillId="0" borderId="6" xfId="51" applyFont="1" applyFill="1" applyBorder="1" applyAlignment="1">
      <alignment horizontal="left" vertical="center" wrapText="1"/>
    </xf>
    <xf numFmtId="0" fontId="2" fillId="0" borderId="6" xfId="51" applyFont="1" applyFill="1" applyBorder="1" applyAlignment="1">
      <alignment horizontal="center" vertical="center" textRotation="255"/>
    </xf>
    <xf numFmtId="0" fontId="2" fillId="0" borderId="8" xfId="51" applyFont="1" applyFill="1" applyBorder="1" applyAlignment="1">
      <alignment horizontal="center" vertical="center"/>
    </xf>
    <xf numFmtId="0" fontId="2" fillId="0" borderId="10" xfId="51" applyFont="1" applyFill="1" applyBorder="1" applyAlignment="1">
      <alignment horizontal="center" vertical="center"/>
    </xf>
    <xf numFmtId="0" fontId="5" fillId="0" borderId="6" xfId="51" applyFont="1" applyFill="1" applyBorder="1" applyAlignment="1">
      <alignment horizontal="center" vertical="center" wrapText="1"/>
    </xf>
    <xf numFmtId="0" fontId="2" fillId="0" borderId="8" xfId="51" applyFont="1" applyFill="1" applyBorder="1" applyAlignment="1">
      <alignment horizontal="center" vertical="center" textRotation="255"/>
    </xf>
    <xf numFmtId="0" fontId="6" fillId="0" borderId="7" xfId="51" applyFont="1" applyFill="1" applyBorder="1" applyAlignment="1">
      <alignment horizontal="center" vertical="center" wrapText="1"/>
    </xf>
    <xf numFmtId="0" fontId="6" fillId="0" borderId="6" xfId="5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/>
    </xf>
    <xf numFmtId="177" fontId="2" fillId="0" borderId="6" xfId="0" applyNumberFormat="1" applyFont="1" applyFill="1" applyBorder="1" applyAlignment="1">
      <alignment horizontal="center" vertical="center" wrapText="1"/>
    </xf>
    <xf numFmtId="0" fontId="6" fillId="0" borderId="11" xfId="51" applyFont="1" applyFill="1" applyBorder="1" applyAlignment="1">
      <alignment horizontal="center" vertical="center" wrapText="1"/>
    </xf>
    <xf numFmtId="9" fontId="2" fillId="0" borderId="6" xfId="51" applyNumberFormat="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 wrapText="1"/>
    </xf>
    <xf numFmtId="0" fontId="6" fillId="0" borderId="11" xfId="51" applyFont="1" applyFill="1" applyBorder="1" applyAlignment="1">
      <alignment vertical="center" wrapText="1"/>
    </xf>
    <xf numFmtId="0" fontId="5" fillId="0" borderId="6" xfId="51" applyFont="1" applyFill="1" applyBorder="1" applyAlignment="1">
      <alignment horizontal="left" vertical="center" wrapText="1"/>
    </xf>
    <xf numFmtId="0" fontId="6" fillId="0" borderId="12" xfId="5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center" wrapText="1"/>
    </xf>
    <xf numFmtId="9" fontId="2" fillId="0" borderId="12" xfId="0" applyNumberFormat="1" applyFont="1" applyFill="1" applyBorder="1" applyAlignment="1">
      <alignment horizontal="center" vertical="center"/>
    </xf>
    <xf numFmtId="0" fontId="4" fillId="0" borderId="13" xfId="51" applyFont="1" applyFill="1" applyBorder="1" applyAlignment="1">
      <alignment horizontal="center" vertical="center"/>
    </xf>
    <xf numFmtId="0" fontId="4" fillId="0" borderId="14" xfId="5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5" xfId="51" applyFont="1" applyFill="1" applyBorder="1" applyAlignment="1">
      <alignment horizontal="center" vertical="center"/>
    </xf>
    <xf numFmtId="10" fontId="2" fillId="0" borderId="6" xfId="50" applyNumberFormat="1" applyFont="1" applyFill="1" applyBorder="1" applyAlignment="1">
      <alignment horizontal="center" vertical="center"/>
    </xf>
    <xf numFmtId="43" fontId="2" fillId="0" borderId="6" xfId="1" applyFont="1" applyFill="1" applyBorder="1" applyAlignment="1">
      <alignment horizontal="center" vertical="center"/>
    </xf>
    <xf numFmtId="43" fontId="2" fillId="0" borderId="10" xfId="49" applyNumberFormat="1" applyFont="1" applyFill="1" applyBorder="1" applyAlignment="1">
      <alignment horizontal="center" vertical="center"/>
    </xf>
    <xf numFmtId="178" fontId="2" fillId="0" borderId="6" xfId="0" applyNumberFormat="1" applyFont="1" applyFill="1" applyBorder="1" applyAlignment="1">
      <alignment horizontal="center" vertical="center" wrapText="1"/>
    </xf>
    <xf numFmtId="0" fontId="7" fillId="0" borderId="6" xfId="51" applyFont="1" applyFill="1" applyBorder="1" applyAlignment="1">
      <alignment horizontal="left" vertical="center" wrapText="1"/>
    </xf>
    <xf numFmtId="178" fontId="2" fillId="0" borderId="6" xfId="51" applyNumberFormat="1" applyFont="1" applyFill="1" applyBorder="1" applyAlignment="1">
      <alignment horizontal="center" vertical="center" wrapText="1"/>
    </xf>
    <xf numFmtId="178" fontId="2" fillId="0" borderId="12" xfId="0" applyNumberFormat="1" applyFont="1" applyFill="1" applyBorder="1" applyAlignment="1">
      <alignment horizontal="center" vertical="center" wrapText="1"/>
    </xf>
    <xf numFmtId="0" fontId="2" fillId="0" borderId="15" xfId="51" applyFont="1" applyFill="1" applyBorder="1" applyAlignment="1">
      <alignment horizontal="center" vertical="center" wrapText="1"/>
    </xf>
    <xf numFmtId="2" fontId="4" fillId="0" borderId="15" xfId="51" applyNumberFormat="1" applyFont="1" applyFill="1" applyBorder="1" applyAlignment="1">
      <alignment horizontal="center" vertical="center"/>
    </xf>
    <xf numFmtId="2" fontId="4" fillId="0" borderId="6" xfId="51" applyNumberFormat="1" applyFont="1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千位分隔 2" xfId="49"/>
    <cellStyle name="百分比 2" xfId="50"/>
    <cellStyle name="常规 3" xfId="51"/>
    <cellStyle name="常规 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>
      <xdr:nvCxnSpPr>
        <xdr:cNvPr id="2" name="直接连接符 1"/>
        <xdr:cNvCxnSpPr/>
      </xdr:nvCxnSpPr>
      <xdr:spPr>
        <a:xfrm>
          <a:off x="2002790" y="2174240"/>
          <a:ext cx="1390015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view="pageBreakPreview" zoomScale="70" zoomScaleNormal="100" workbookViewId="0">
      <selection activeCell="B12" sqref="B12:F12"/>
    </sheetView>
  </sheetViews>
  <sheetFormatPr defaultColWidth="9" defaultRowHeight="13.5"/>
  <cols>
    <col min="1" max="1" width="7.50442477876106" style="1" customWidth="1"/>
    <col min="2" max="2" width="9.63716814159292" style="1" customWidth="1"/>
    <col min="3" max="3" width="10.5044247787611" style="1" customWidth="1"/>
    <col min="4" max="4" width="19.6371681415929" style="1" customWidth="1"/>
    <col min="5" max="5" width="16.1327433628319" style="1" customWidth="1"/>
    <col min="6" max="6" width="23.8849557522124" style="1" customWidth="1"/>
    <col min="7" max="7" width="47.8849557522124" style="1" customWidth="1"/>
    <col min="8" max="9" width="10.3805309734513" style="1" customWidth="1"/>
    <col min="10" max="10" width="28.4513274336283" style="1" customWidth="1"/>
    <col min="11" max="11" width="10.5044247787611" style="1" customWidth="1"/>
    <col min="12" max="16384" width="9" style="1"/>
  </cols>
  <sheetData>
    <row r="1" ht="25.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5.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40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40" customHeight="1" spans="1:10">
      <c r="A4" s="4" t="s">
        <v>4</v>
      </c>
      <c r="B4" s="4"/>
      <c r="C4" s="4"/>
      <c r="D4" s="5" t="s">
        <v>5</v>
      </c>
      <c r="E4" s="5"/>
      <c r="F4" s="5"/>
      <c r="G4" s="6" t="s">
        <v>6</v>
      </c>
      <c r="H4" s="7" t="s">
        <v>7</v>
      </c>
      <c r="I4" s="7"/>
      <c r="J4" s="7"/>
    </row>
    <row r="5" ht="40" customHeight="1" spans="1:10">
      <c r="A5" s="8" t="s">
        <v>8</v>
      </c>
      <c r="B5" s="8"/>
      <c r="C5" s="8"/>
      <c r="D5" s="9" t="s">
        <v>9</v>
      </c>
      <c r="E5" s="10"/>
      <c r="F5" s="11"/>
      <c r="G5" s="12" t="s">
        <v>10</v>
      </c>
      <c r="H5" s="12">
        <v>555881016</v>
      </c>
      <c r="I5" s="12"/>
      <c r="J5" s="12"/>
    </row>
    <row r="6" ht="40" customHeight="1" spans="1:10">
      <c r="A6" s="13" t="s">
        <v>11</v>
      </c>
      <c r="B6" s="13"/>
      <c r="C6" s="13"/>
      <c r="D6" s="14"/>
      <c r="E6" s="13" t="s">
        <v>12</v>
      </c>
      <c r="F6" s="13" t="s">
        <v>13</v>
      </c>
      <c r="G6" s="13" t="s">
        <v>14</v>
      </c>
      <c r="H6" s="13" t="s">
        <v>15</v>
      </c>
      <c r="I6" s="13" t="s">
        <v>16</v>
      </c>
      <c r="J6" s="51" t="s">
        <v>17</v>
      </c>
    </row>
    <row r="7" ht="40" customHeight="1" spans="1:10">
      <c r="A7" s="15"/>
      <c r="B7" s="15"/>
      <c r="C7" s="15"/>
      <c r="D7" s="16" t="s">
        <v>18</v>
      </c>
      <c r="E7" s="17">
        <f>SUM(E8:E10)</f>
        <v>14.25</v>
      </c>
      <c r="F7" s="17">
        <f t="shared" ref="E7:G7" si="0">SUM(F8:F10)</f>
        <v>14.25</v>
      </c>
      <c r="G7" s="18">
        <v>6.521885</v>
      </c>
      <c r="H7" s="19">
        <f>H8+H9+H10</f>
        <v>10</v>
      </c>
      <c r="I7" s="52">
        <f>G7/F7</f>
        <v>0.457676140350877</v>
      </c>
      <c r="J7" s="53">
        <f>G7/F7*H7</f>
        <v>4.57676140350877</v>
      </c>
    </row>
    <row r="8" ht="40" customHeight="1" spans="1:10">
      <c r="A8" s="15"/>
      <c r="B8" s="15"/>
      <c r="C8" s="15"/>
      <c r="D8" s="20" t="s">
        <v>19</v>
      </c>
      <c r="E8" s="21">
        <v>14.25</v>
      </c>
      <c r="F8" s="21">
        <v>14.25</v>
      </c>
      <c r="G8" s="18">
        <v>6.521885</v>
      </c>
      <c r="H8" s="15">
        <v>10</v>
      </c>
      <c r="I8" s="52">
        <f>G8/F8</f>
        <v>0.457676140350877</v>
      </c>
      <c r="J8" s="53">
        <f>G8/F8*H8</f>
        <v>4.57676140350877</v>
      </c>
    </row>
    <row r="9" ht="40" customHeight="1" spans="1:10">
      <c r="A9" s="15"/>
      <c r="B9" s="15"/>
      <c r="C9" s="15"/>
      <c r="D9" s="20" t="s">
        <v>20</v>
      </c>
      <c r="E9" s="18">
        <v>0</v>
      </c>
      <c r="F9" s="18">
        <v>0</v>
      </c>
      <c r="G9" s="18">
        <v>0</v>
      </c>
      <c r="H9" s="15"/>
      <c r="I9" s="52"/>
      <c r="J9" s="15" t="s">
        <v>21</v>
      </c>
    </row>
    <row r="10" ht="40" customHeight="1" spans="1:10">
      <c r="A10" s="15"/>
      <c r="B10" s="15"/>
      <c r="C10" s="15"/>
      <c r="D10" s="20" t="s">
        <v>22</v>
      </c>
      <c r="E10" s="18">
        <v>0</v>
      </c>
      <c r="F10" s="18">
        <v>0</v>
      </c>
      <c r="G10" s="18">
        <v>0</v>
      </c>
      <c r="H10" s="15"/>
      <c r="I10" s="19"/>
      <c r="J10" s="15" t="s">
        <v>21</v>
      </c>
    </row>
    <row r="11" ht="40" customHeight="1" spans="1:10">
      <c r="A11" s="22" t="s">
        <v>23</v>
      </c>
      <c r="B11" s="23" t="s">
        <v>24</v>
      </c>
      <c r="C11" s="24"/>
      <c r="D11" s="24"/>
      <c r="E11" s="24"/>
      <c r="F11" s="25"/>
      <c r="G11" s="26" t="s">
        <v>25</v>
      </c>
      <c r="H11" s="27"/>
      <c r="I11" s="27"/>
      <c r="J11" s="54"/>
    </row>
    <row r="12" ht="180" customHeight="1" spans="1:10">
      <c r="A12" s="28"/>
      <c r="B12" s="29" t="s">
        <v>26</v>
      </c>
      <c r="C12" s="29"/>
      <c r="D12" s="29"/>
      <c r="E12" s="29"/>
      <c r="F12" s="29"/>
      <c r="G12" s="29" t="s">
        <v>27</v>
      </c>
      <c r="H12" s="29"/>
      <c r="I12" s="29"/>
      <c r="J12" s="29"/>
    </row>
    <row r="13" ht="40" customHeight="1" spans="1:10">
      <c r="A13" s="30" t="s">
        <v>28</v>
      </c>
      <c r="B13" s="15" t="s">
        <v>29</v>
      </c>
      <c r="C13" s="19" t="s">
        <v>30</v>
      </c>
      <c r="D13" s="31" t="s">
        <v>31</v>
      </c>
      <c r="E13" s="32"/>
      <c r="F13" s="19" t="s">
        <v>32</v>
      </c>
      <c r="G13" s="33" t="s">
        <v>33</v>
      </c>
      <c r="H13" s="15" t="s">
        <v>15</v>
      </c>
      <c r="I13" s="15" t="s">
        <v>17</v>
      </c>
      <c r="J13" s="15" t="s">
        <v>34</v>
      </c>
    </row>
    <row r="14" ht="40" customHeight="1" spans="1:10">
      <c r="A14" s="34"/>
      <c r="B14" s="35" t="s">
        <v>35</v>
      </c>
      <c r="C14" s="36" t="s">
        <v>36</v>
      </c>
      <c r="D14" s="37" t="s">
        <v>37</v>
      </c>
      <c r="E14" s="37"/>
      <c r="F14" s="38" t="s">
        <v>38</v>
      </c>
      <c r="G14" s="38">
        <v>8</v>
      </c>
      <c r="H14" s="39">
        <v>15</v>
      </c>
      <c r="I14" s="55">
        <v>15</v>
      </c>
      <c r="J14" s="15"/>
    </row>
    <row r="15" ht="40" customHeight="1" spans="1:10">
      <c r="A15" s="34"/>
      <c r="B15" s="40"/>
      <c r="C15" s="36" t="s">
        <v>39</v>
      </c>
      <c r="D15" s="37" t="s">
        <v>40</v>
      </c>
      <c r="E15" s="37"/>
      <c r="F15" s="41" t="s">
        <v>41</v>
      </c>
      <c r="G15" s="41">
        <v>0.82</v>
      </c>
      <c r="H15" s="39">
        <v>10</v>
      </c>
      <c r="I15" s="55">
        <v>10</v>
      </c>
      <c r="J15" s="15"/>
    </row>
    <row r="16" ht="40" customHeight="1" spans="1:10">
      <c r="A16" s="34"/>
      <c r="B16" s="42"/>
      <c r="C16" s="35" t="s">
        <v>42</v>
      </c>
      <c r="D16" s="37" t="s">
        <v>43</v>
      </c>
      <c r="E16" s="37"/>
      <c r="F16" s="41" t="s">
        <v>44</v>
      </c>
      <c r="G16" s="41" t="s">
        <v>45</v>
      </c>
      <c r="H16" s="39">
        <v>15</v>
      </c>
      <c r="I16" s="55">
        <v>15</v>
      </c>
      <c r="J16" s="56"/>
    </row>
    <row r="17" ht="73" customHeight="1" spans="1:10">
      <c r="A17" s="34"/>
      <c r="B17" s="43" t="s">
        <v>46</v>
      </c>
      <c r="C17" s="36" t="s">
        <v>47</v>
      </c>
      <c r="D17" s="37" t="s">
        <v>48</v>
      </c>
      <c r="E17" s="37"/>
      <c r="F17" s="19" t="s">
        <v>49</v>
      </c>
      <c r="G17" s="19" t="s">
        <v>50</v>
      </c>
      <c r="H17" s="39">
        <v>20</v>
      </c>
      <c r="I17" s="55">
        <v>18</v>
      </c>
      <c r="J17" s="44" t="s">
        <v>51</v>
      </c>
    </row>
    <row r="18" ht="140" customHeight="1" spans="1:10">
      <c r="A18" s="34"/>
      <c r="B18" s="36" t="s">
        <v>52</v>
      </c>
      <c r="C18" s="36" t="s">
        <v>53</v>
      </c>
      <c r="D18" s="37" t="s">
        <v>54</v>
      </c>
      <c r="E18" s="37"/>
      <c r="F18" s="15" t="s">
        <v>55</v>
      </c>
      <c r="G18" s="44" t="s">
        <v>56</v>
      </c>
      <c r="H18" s="39">
        <v>20</v>
      </c>
      <c r="I18" s="57">
        <v>20</v>
      </c>
      <c r="J18" s="15"/>
    </row>
    <row r="19" ht="66" customHeight="1" spans="1:10">
      <c r="A19" s="34"/>
      <c r="B19" s="45" t="s">
        <v>57</v>
      </c>
      <c r="C19" s="45" t="s">
        <v>58</v>
      </c>
      <c r="D19" s="46" t="s">
        <v>59</v>
      </c>
      <c r="E19" s="46"/>
      <c r="F19" s="47" t="s">
        <v>60</v>
      </c>
      <c r="G19" s="47">
        <v>0.99</v>
      </c>
      <c r="H19" s="39">
        <v>10</v>
      </c>
      <c r="I19" s="58">
        <v>10</v>
      </c>
      <c r="J19" s="59"/>
    </row>
    <row r="20" ht="40" customHeight="1" spans="1:10">
      <c r="A20" s="48" t="s">
        <v>61</v>
      </c>
      <c r="B20" s="49"/>
      <c r="C20" s="49"/>
      <c r="D20" s="49"/>
      <c r="E20" s="49"/>
      <c r="F20" s="49"/>
      <c r="G20" s="49"/>
      <c r="H20" s="50">
        <f>SUM(H14:H19)+H7</f>
        <v>100</v>
      </c>
      <c r="I20" s="60">
        <f>J7+SUM(I14:I19)</f>
        <v>92.5767614035088</v>
      </c>
      <c r="J20" s="61"/>
    </row>
  </sheetData>
  <mergeCells count="2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A20:G20"/>
    <mergeCell ref="I20:J20"/>
    <mergeCell ref="A11:A12"/>
    <mergeCell ref="A13:A19"/>
    <mergeCell ref="B14:B16"/>
    <mergeCell ref="A6:C10"/>
  </mergeCells>
  <printOptions horizontalCentered="1" verticalCentered="1"/>
  <pageMargins left="0" right="0" top="0.590277777777778" bottom="0.590277777777778" header="0.314583333333333" footer="0.314583333333333"/>
  <pageSetup paperSize="9" scale="58" fitToHeight="0" orientation="portrait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　　　　　　</cp:lastModifiedBy>
  <dcterms:created xsi:type="dcterms:W3CDTF">2019-03-31T01:58:00Z</dcterms:created>
  <cp:lastPrinted>2023-05-14T05:33:00Z</cp:lastPrinted>
  <dcterms:modified xsi:type="dcterms:W3CDTF">2024-05-23T06:31:12Z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9CA951B71FCC9BE5B2CA4266E25E946D</vt:lpwstr>
  </property>
</Properties>
</file>