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23年项目支出绩效自评表 " sheetId="4" r:id="rId1"/>
  </sheets>
  <externalReferences>
    <externalReference r:id="rId2"/>
  </externalReferences>
  <definedNames>
    <definedName name="_xlnm.Print_Area" localSheetId="0">'23年项目支出绩效自评表 '!$A$1:$J$20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<sst xmlns="http://schemas.openxmlformats.org/spreadsheetml/2006/main" count="63" uniqueCount="60">
  <si>
    <t>项目支出绩效自评表</t>
  </si>
  <si>
    <t>（2023年度）</t>
  </si>
  <si>
    <t>项目名称</t>
  </si>
  <si>
    <t>政协协商议政资料印制经费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</si>
  <si>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</si>
  <si>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</si>
  <si>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</si>
  <si>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</si>
  <si>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</si>
  <si>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王东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</si>
  <si>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</si>
  <si>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</si>
  <si>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</si>
  <si>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</si>
  <si>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</si>
  <si>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</si>
  <si>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</si>
  <si>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</si>
  <si>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</si>
  <si>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</si>
  <si>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</si>
  <si>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-</t>
  </si>
  <si>
    <t xml:space="preserve">     其他资金</t>
  </si>
  <si>
    <t>年度总体目标</t>
  </si>
  <si>
    <t>预期目标</t>
  </si>
  <si>
    <t>实际完成情况</t>
  </si>
  <si>
    <t>为委员印制相关会议调研材料、学习资料，以保障办公厅、厅委室各类发文、各类信息、各类上会文件等的印刷需求。通过项目实施保障委员履职顺利开展，为委员更好地知情明政提供基础保障。</t>
  </si>
  <si>
    <t>完成政协各类会议文件、专题资料、信息宣传等印刷工作，及时发给委员。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</si>
  <si>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</si>
  <si>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</si>
  <si>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</si>
  <si>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</si>
  <si>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</si>
  <si>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</si>
  <si>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</si>
  <si>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</si>
  <si>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数量指标</t>
  </si>
  <si>
    <t>印刷文件份数</t>
  </si>
  <si>
    <t>≥120000张</t>
  </si>
  <si>
    <t>质量指标</t>
  </si>
  <si>
    <t>印刷质量合格率</t>
  </si>
  <si>
    <t>时效指标</t>
  </si>
  <si>
    <t>按时完成印制任务</t>
  </si>
  <si>
    <t>成本指标（20分）</t>
  </si>
  <si>
    <t>经济成本指标</t>
  </si>
  <si>
    <t>预算总额</t>
  </si>
  <si>
    <t>≤100万元</t>
  </si>
  <si>
    <t>194.84412万元</t>
  </si>
  <si>
    <t>效益指标（20分）</t>
  </si>
  <si>
    <t>社会效益指标</t>
  </si>
  <si>
    <t>满足政协工作履职需要，为市政协履职和协商议政机构提供基础保障，使委员更好发挥参政议政作用</t>
  </si>
  <si>
    <t>优</t>
  </si>
  <si>
    <t>印制各种文件资料，为委员履职提供保障</t>
  </si>
  <si>
    <t>效益效果的资料呈现有待加强</t>
  </si>
  <si>
    <t>满意度指标
（10分）</t>
  </si>
  <si>
    <t>服务对象满意度指标</t>
  </si>
  <si>
    <t>政协领导和工作人员满意度</t>
  </si>
  <si>
    <t>≥95%</t>
  </si>
  <si>
    <t>满意度调查工作未全面开展，下一步将规范满意度调查工作，收集并分析形成满意度调查结果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</si>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</sst>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#,##0.00_ "/>
  </numFmts>
  <fonts count="27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8">
    <xf numFmtId="0" fontId="0" fillId="0" borderId="0" xfId="0">
      <alignment vertical="center"/>
    </xf>
    <xf numFmtId="0" fontId="0" fillId="0" borderId="0" xfId="51">
      <alignment vertical="center"/>
    </xf>
    <xf numFmtId="0" fontId="1" fillId="0" borderId="0" xfId="51" applyFont="1" applyAlignment="1">
      <alignment horizontal="center" vertical="center" wrapText="1"/>
    </xf>
    <xf numFmtId="0" fontId="1" fillId="0" borderId="0" xfId="51" applyFont="1" applyBorder="1" applyAlignment="1">
      <alignment horizontal="center" vertical="center" wrapText="1"/>
    </xf>
    <xf numFmtId="0" fontId="2" fillId="0" borderId="1" xfId="51" applyFont="1" applyBorder="1" applyAlignment="1">
      <alignment horizontal="center" vertical="center"/>
    </xf>
    <xf numFmtId="0" fontId="2" fillId="0" borderId="1" xfId="51" applyFont="1" applyBorder="1" applyAlignment="1">
      <alignment horizontal="left" vertical="center"/>
    </xf>
    <xf numFmtId="0" fontId="2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0" fillId="0" borderId="2" xfId="51" applyBorder="1" applyAlignment="1">
      <alignment horizontal="center" vertical="center"/>
    </xf>
    <xf numFmtId="0" fontId="0" fillId="0" borderId="3" xfId="51" applyBorder="1" applyAlignment="1">
      <alignment horizontal="center" vertical="center"/>
    </xf>
    <xf numFmtId="0" fontId="0" fillId="0" borderId="4" xfId="51" applyBorder="1" applyAlignment="1">
      <alignment horizontal="center" vertical="center"/>
    </xf>
    <xf numFmtId="0" fontId="2" fillId="0" borderId="5" xfId="51" applyFont="1" applyFill="1" applyBorder="1" applyAlignment="1">
      <alignment horizontal="center" vertical="center" wrapText="1"/>
    </xf>
    <xf numFmtId="0" fontId="3" fillId="0" borderId="5" xfId="51" applyFont="1" applyFill="1" applyBorder="1" applyAlignment="1">
      <alignment horizontal="center" vertical="center"/>
    </xf>
    <xf numFmtId="0" fontId="2" fillId="0" borderId="6" xfId="51" applyFont="1" applyFill="1" applyBorder="1" applyAlignment="1">
      <alignment horizontal="center" vertical="center" wrapText="1"/>
    </xf>
    <xf numFmtId="0" fontId="2" fillId="0" borderId="6" xfId="51" applyFont="1" applyFill="1" applyBorder="1" applyAlignment="1">
      <alignment horizontal="justify" vertical="center"/>
    </xf>
    <xf numFmtId="176" fontId="2" fillId="0" borderId="6" xfId="49" applyNumberFormat="1" applyFont="1" applyFill="1" applyBorder="1" applyAlignment="1">
      <alignment horizontal="left" vertical="center"/>
    </xf>
    <xf numFmtId="0" fontId="2" fillId="0" borderId="6" xfId="51" applyFont="1" applyFill="1" applyBorder="1" applyAlignment="1">
      <alignment horizontal="center" vertical="center"/>
    </xf>
    <xf numFmtId="0" fontId="2" fillId="0" borderId="6" xfId="51" applyFont="1" applyFill="1" applyBorder="1" applyAlignment="1">
      <alignment horizontal="left" vertical="center"/>
    </xf>
    <xf numFmtId="0" fontId="2" fillId="0" borderId="7" xfId="51" applyFont="1" applyFill="1" applyBorder="1" applyAlignment="1">
      <alignment horizontal="center" vertical="center" textRotation="255"/>
    </xf>
    <xf numFmtId="0" fontId="2" fillId="0" borderId="8" xfId="51" applyFont="1" applyFill="1" applyBorder="1" applyAlignment="1">
      <alignment horizontal="center" vertical="center" wrapText="1"/>
    </xf>
    <xf numFmtId="0" fontId="2" fillId="0" borderId="9" xfId="51" applyFont="1" applyFill="1" applyBorder="1" applyAlignment="1">
      <alignment horizontal="center" vertical="center" wrapText="1"/>
    </xf>
    <xf numFmtId="0" fontId="2" fillId="0" borderId="10" xfId="51" applyFont="1" applyFill="1" applyBorder="1" applyAlignment="1">
      <alignment horizontal="center" vertical="center" wrapText="1"/>
    </xf>
    <xf numFmtId="43" fontId="2" fillId="0" borderId="8" xfId="49" applyNumberFormat="1" applyFont="1" applyFill="1" applyBorder="1" applyAlignment="1">
      <alignment horizontal="center" vertical="center"/>
    </xf>
    <xf numFmtId="43" fontId="2" fillId="0" borderId="9" xfId="49" applyNumberFormat="1" applyFont="1" applyFill="1" applyBorder="1" applyAlignment="1">
      <alignment horizontal="center" vertical="center"/>
    </xf>
    <xf numFmtId="0" fontId="2" fillId="0" borderId="5" xfId="51" applyFont="1" applyFill="1" applyBorder="1" applyAlignment="1">
      <alignment horizontal="center" vertical="center" textRotation="255"/>
    </xf>
    <xf numFmtId="0" fontId="4" fillId="0" borderId="6" xfId="51" applyFont="1" applyFill="1" applyBorder="1" applyAlignment="1">
      <alignment horizontal="left" vertical="center" wrapText="1"/>
    </xf>
    <xf numFmtId="0" fontId="2" fillId="0" borderId="6" xfId="51" applyFont="1" applyFill="1" applyBorder="1" applyAlignment="1">
      <alignment horizontal="center" vertical="center" textRotation="255"/>
    </xf>
    <xf numFmtId="0" fontId="2" fillId="0" borderId="8" xfId="51" applyFont="1" applyFill="1" applyBorder="1" applyAlignment="1">
      <alignment horizontal="center" vertical="center"/>
    </xf>
    <xf numFmtId="0" fontId="2" fillId="0" borderId="10" xfId="51" applyFont="1" applyFill="1" applyBorder="1" applyAlignment="1">
      <alignment horizontal="center" vertical="center"/>
    </xf>
    <xf numFmtId="0" fontId="5" fillId="0" borderId="7" xfId="51" applyFont="1" applyFill="1" applyBorder="1" applyAlignment="1">
      <alignment horizontal="center" vertical="center" wrapText="1"/>
    </xf>
    <xf numFmtId="0" fontId="5" fillId="0" borderId="6" xfId="51" applyFont="1" applyFill="1" applyBorder="1" applyAlignment="1">
      <alignment horizontal="center" vertical="center" wrapText="1"/>
    </xf>
    <xf numFmtId="0" fontId="2" fillId="0" borderId="8" xfId="51" applyFont="1" applyFill="1" applyBorder="1" applyAlignment="1">
      <alignment horizontal="left" vertical="center" wrapText="1"/>
    </xf>
    <xf numFmtId="0" fontId="2" fillId="0" borderId="10" xfId="51" applyFont="1" applyFill="1" applyBorder="1" applyAlignment="1">
      <alignment horizontal="left" vertical="center" wrapText="1"/>
    </xf>
    <xf numFmtId="0" fontId="5" fillId="0" borderId="11" xfId="51" applyFont="1" applyFill="1" applyBorder="1" applyAlignment="1">
      <alignment horizontal="center" vertical="center" wrapText="1"/>
    </xf>
    <xf numFmtId="9" fontId="2" fillId="0" borderId="6" xfId="51" applyNumberFormat="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 wrapText="1"/>
    </xf>
    <xf numFmtId="0" fontId="5" fillId="0" borderId="6" xfId="51" applyFont="1" applyFill="1" applyBorder="1" applyAlignment="1">
      <alignment vertical="center" wrapText="1"/>
    </xf>
    <xf numFmtId="176" fontId="2" fillId="0" borderId="6" xfId="49" applyNumberFormat="1" applyFont="1" applyFill="1" applyBorder="1" applyAlignment="1">
      <alignment horizontal="center" vertical="center"/>
    </xf>
    <xf numFmtId="0" fontId="2" fillId="0" borderId="8" xfId="51" applyFont="1" applyFill="1" applyBorder="1" applyAlignment="1">
      <alignment horizontal="center" vertical="center" textRotation="255"/>
    </xf>
    <xf numFmtId="0" fontId="5" fillId="0" borderId="1" xfId="51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left" vertical="center" wrapText="1"/>
    </xf>
    <xf numFmtId="0" fontId="2" fillId="0" borderId="1" xfId="51" applyFont="1" applyFill="1" applyBorder="1" applyAlignment="1">
      <alignment horizontal="center" vertical="center"/>
    </xf>
    <xf numFmtId="0" fontId="2" fillId="0" borderId="1" xfId="51" applyFont="1" applyFill="1" applyBorder="1" applyAlignment="1">
      <alignment horizontal="center" vertical="center" wrapText="1"/>
    </xf>
    <xf numFmtId="9" fontId="2" fillId="0" borderId="1" xfId="51" applyNumberFormat="1" applyFont="1" applyFill="1" applyBorder="1" applyAlignment="1">
      <alignment horizontal="center" vertical="center"/>
    </xf>
    <xf numFmtId="0" fontId="3" fillId="0" borderId="12" xfId="51" applyFont="1" applyBorder="1" applyAlignment="1">
      <alignment horizontal="center" vertical="center"/>
    </xf>
    <xf numFmtId="0" fontId="3" fillId="0" borderId="13" xfId="51" applyFont="1" applyBorder="1" applyAlignment="1">
      <alignment horizontal="center" vertical="center"/>
    </xf>
    <xf numFmtId="0" fontId="6" fillId="0" borderId="0" xfId="51" applyFont="1" applyBorder="1" applyAlignment="1">
      <alignment horizontal="left" vertical="center"/>
    </xf>
    <xf numFmtId="0" fontId="6" fillId="0" borderId="0" xfId="51" applyFont="1" applyAlignment="1">
      <alignment horizontal="left" vertical="center" wrapText="1"/>
    </xf>
    <xf numFmtId="0" fontId="6" fillId="0" borderId="0" xfId="51" applyFont="1" applyAlignment="1">
      <alignment vertical="center"/>
    </xf>
    <xf numFmtId="0" fontId="7" fillId="0" borderId="0" xfId="51" applyFont="1">
      <alignment vertical="center"/>
    </xf>
    <xf numFmtId="0" fontId="2" fillId="0" borderId="5" xfId="51" applyFont="1" applyFill="1" applyBorder="1" applyAlignment="1">
      <alignment horizontal="center" vertical="center"/>
    </xf>
    <xf numFmtId="10" fontId="2" fillId="0" borderId="6" xfId="50" applyNumberFormat="1" applyFont="1" applyFill="1" applyBorder="1" applyAlignment="1">
      <alignment horizontal="center" vertical="center"/>
    </xf>
    <xf numFmtId="177" fontId="2" fillId="0" borderId="6" xfId="51" applyNumberFormat="1" applyFont="1" applyFill="1" applyBorder="1" applyAlignment="1">
      <alignment horizontal="center" vertical="center" wrapText="1"/>
    </xf>
    <xf numFmtId="43" fontId="2" fillId="0" borderId="10" xfId="49" applyNumberFormat="1" applyFont="1" applyFill="1" applyBorder="1" applyAlignment="1">
      <alignment horizontal="center" vertical="center"/>
    </xf>
    <xf numFmtId="0" fontId="2" fillId="0" borderId="6" xfId="51" applyFont="1" applyFill="1" applyBorder="1" applyAlignment="1">
      <alignment horizontal="left" vertical="center" wrapText="1"/>
    </xf>
    <xf numFmtId="177" fontId="3" fillId="0" borderId="10" xfId="51" applyNumberFormat="1" applyFont="1" applyBorder="1" applyAlignment="1">
      <alignment horizontal="center" vertical="center"/>
    </xf>
    <xf numFmtId="177" fontId="3" fillId="0" borderId="6" xfId="51" applyNumberFormat="1" applyFont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百分比 2" xfId="50"/>
    <cellStyle name="常规 3" xfId="51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007235" y="2174240"/>
          <a:ext cx="138938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bjzx\Desktop\&#24037;&#20316;&#31807;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>
        <row r="1">
          <cell r="A1" t="str">
            <v>按时完成印制任务</v>
          </cell>
        </row>
        <row r="1">
          <cell r="C1" t="str">
            <v>＝</v>
          </cell>
          <cell r="D1" t="str">
            <v>100</v>
          </cell>
          <cell r="E1" t="str">
            <v>100</v>
          </cell>
          <cell r="F1" t="str">
            <v>%</v>
          </cell>
          <cell r="G1" t="str">
            <v>20</v>
          </cell>
        </row>
        <row r="1">
          <cell r="I1">
            <v>20</v>
          </cell>
        </row>
        <row r="2">
          <cell r="A2" t="str">
            <v>印刷文件份数</v>
          </cell>
        </row>
        <row r="2">
          <cell r="C2" t="str">
            <v>≥</v>
          </cell>
          <cell r="D2" t="str">
            <v>240000</v>
          </cell>
          <cell r="E2" t="str">
            <v>120000</v>
          </cell>
          <cell r="F2" t="str">
            <v>张</v>
          </cell>
          <cell r="G2" t="str">
            <v>20</v>
          </cell>
        </row>
        <row r="2">
          <cell r="I2">
            <v>20</v>
          </cell>
        </row>
        <row r="3">
          <cell r="A3" t="str">
            <v>满足政协工作履职需要</v>
          </cell>
        </row>
        <row r="3">
          <cell r="C3" t="str">
            <v>定性</v>
          </cell>
          <cell r="D3" t="str">
            <v>优良中差</v>
          </cell>
          <cell r="E3" t="str">
            <v>优</v>
          </cell>
        </row>
        <row r="3">
          <cell r="G3" t="str">
            <v>20</v>
          </cell>
        </row>
        <row r="3">
          <cell r="I3">
            <v>20</v>
          </cell>
        </row>
        <row r="4">
          <cell r="A4" t="str">
            <v>政协领导和工作人员满意度</v>
          </cell>
        </row>
        <row r="4">
          <cell r="C4" t="str">
            <v>≥</v>
          </cell>
          <cell r="D4" t="str">
            <v>95</v>
          </cell>
          <cell r="E4" t="str">
            <v>95</v>
          </cell>
          <cell r="F4" t="str">
            <v>%</v>
          </cell>
          <cell r="G4" t="str">
            <v>10</v>
          </cell>
        </row>
        <row r="4">
          <cell r="I4">
            <v>10</v>
          </cell>
        </row>
        <row r="5">
          <cell r="A5" t="str">
            <v>预算总额</v>
          </cell>
        </row>
        <row r="5">
          <cell r="C5" t="str">
            <v>≤</v>
          </cell>
          <cell r="D5" t="str">
            <v>300</v>
          </cell>
          <cell r="E5" t="str">
            <v>100</v>
          </cell>
          <cell r="F5" t="str">
            <v>万元</v>
          </cell>
          <cell r="G5" t="str">
            <v>20</v>
          </cell>
        </row>
        <row r="5">
          <cell r="I5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5" zoomScaleNormal="70" workbookViewId="0">
      <selection activeCell="L6" sqref="L6"/>
    </sheetView>
  </sheetViews>
  <sheetFormatPr defaultColWidth="9" defaultRowHeight="13.5"/>
  <cols>
    <col min="1" max="1" width="7.53982300884956" style="1" customWidth="1"/>
    <col min="2" max="2" width="9.6283185840708" style="1" customWidth="1"/>
    <col min="3" max="3" width="10.5398230088496" style="1" customWidth="1"/>
    <col min="4" max="4" width="19.6283185840708" style="1" customWidth="1"/>
    <col min="5" max="5" width="16.0884955752212" style="1" customWidth="1"/>
    <col min="6" max="6" width="17.1769911504425" style="1" customWidth="1"/>
    <col min="7" max="7" width="16.4601769911504" style="1" customWidth="1"/>
    <col min="8" max="9" width="10.3628318584071" style="1" customWidth="1"/>
    <col min="10" max="10" width="30.8495575221239" style="1" customWidth="1"/>
    <col min="11" max="11" width="10.4601769911504" style="1" customWidth="1"/>
    <col min="12" max="16384" width="9" style="1"/>
  </cols>
  <sheetData>
    <row r="1" ht="25.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.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4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40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8">
        <v>55581030</v>
      </c>
      <c r="I5" s="8"/>
      <c r="J5" s="8"/>
    </row>
    <row r="6" ht="40" customHeight="1" spans="1:10">
      <c r="A6" s="12" t="s">
        <v>11</v>
      </c>
      <c r="B6" s="12"/>
      <c r="C6" s="12"/>
      <c r="D6" s="13"/>
      <c r="E6" s="12" t="s">
        <v>12</v>
      </c>
      <c r="F6" s="12" t="s">
        <v>13</v>
      </c>
      <c r="G6" s="12" t="s">
        <v>14</v>
      </c>
      <c r="H6" s="12" t="s">
        <v>15</v>
      </c>
      <c r="I6" s="12" t="s">
        <v>16</v>
      </c>
      <c r="J6" s="51" t="s">
        <v>17</v>
      </c>
    </row>
    <row r="7" ht="40" customHeight="1" spans="1:10">
      <c r="A7" s="14"/>
      <c r="B7" s="14"/>
      <c r="C7" s="14"/>
      <c r="D7" s="15" t="s">
        <v>18</v>
      </c>
      <c r="E7" s="16">
        <v>100</v>
      </c>
      <c r="F7" s="16">
        <v>200</v>
      </c>
      <c r="G7" s="16">
        <v>194.84412</v>
      </c>
      <c r="H7" s="17">
        <f>H8+H9+H10</f>
        <v>10</v>
      </c>
      <c r="I7" s="52">
        <f>G7/F7</f>
        <v>0.9742206</v>
      </c>
      <c r="J7" s="53">
        <f>G7/F7*H7</f>
        <v>9.742206</v>
      </c>
    </row>
    <row r="8" ht="40" customHeight="1" spans="1:10">
      <c r="A8" s="14"/>
      <c r="B8" s="14"/>
      <c r="C8" s="14"/>
      <c r="D8" s="18" t="s">
        <v>19</v>
      </c>
      <c r="E8" s="16">
        <v>100</v>
      </c>
      <c r="F8" s="16">
        <v>200</v>
      </c>
      <c r="G8" s="16">
        <v>194.84412</v>
      </c>
      <c r="H8" s="14">
        <v>10</v>
      </c>
      <c r="I8" s="52">
        <f>G8/F8</f>
        <v>0.9742206</v>
      </c>
      <c r="J8" s="53">
        <f>G8/F8*H8</f>
        <v>9.742206</v>
      </c>
    </row>
    <row r="9" ht="40" customHeight="1" spans="1:10">
      <c r="A9" s="14"/>
      <c r="B9" s="14"/>
      <c r="C9" s="14"/>
      <c r="D9" s="18" t="s">
        <v>20</v>
      </c>
      <c r="E9" s="16">
        <v>0</v>
      </c>
      <c r="F9" s="16">
        <v>0</v>
      </c>
      <c r="G9" s="16">
        <v>0</v>
      </c>
      <c r="H9" s="14"/>
      <c r="I9" s="52"/>
      <c r="J9" s="14" t="s">
        <v>21</v>
      </c>
    </row>
    <row r="10" ht="40" customHeight="1" spans="1:10">
      <c r="A10" s="14"/>
      <c r="B10" s="14"/>
      <c r="C10" s="14"/>
      <c r="D10" s="18" t="s">
        <v>22</v>
      </c>
      <c r="E10" s="16">
        <v>0</v>
      </c>
      <c r="F10" s="16">
        <v>0</v>
      </c>
      <c r="G10" s="16">
        <v>0</v>
      </c>
      <c r="H10" s="14"/>
      <c r="I10" s="17"/>
      <c r="J10" s="14" t="s">
        <v>21</v>
      </c>
    </row>
    <row r="11" ht="40" customHeight="1" spans="1:10">
      <c r="A11" s="19" t="s">
        <v>23</v>
      </c>
      <c r="B11" s="20" t="s">
        <v>24</v>
      </c>
      <c r="C11" s="21"/>
      <c r="D11" s="21"/>
      <c r="E11" s="21"/>
      <c r="F11" s="22"/>
      <c r="G11" s="23" t="s">
        <v>25</v>
      </c>
      <c r="H11" s="24"/>
      <c r="I11" s="24"/>
      <c r="J11" s="54"/>
    </row>
    <row r="12" ht="146" customHeight="1" spans="1:10">
      <c r="A12" s="25"/>
      <c r="B12" s="26" t="s">
        <v>26</v>
      </c>
      <c r="C12" s="26"/>
      <c r="D12" s="26"/>
      <c r="E12" s="26"/>
      <c r="F12" s="26"/>
      <c r="G12" s="26" t="s">
        <v>27</v>
      </c>
      <c r="H12" s="26"/>
      <c r="I12" s="26"/>
      <c r="J12" s="26"/>
    </row>
    <row r="13" ht="40" customHeight="1" spans="1:10">
      <c r="A13" s="27" t="s">
        <v>28</v>
      </c>
      <c r="B13" s="14" t="s">
        <v>29</v>
      </c>
      <c r="C13" s="17" t="s">
        <v>30</v>
      </c>
      <c r="D13" s="28" t="s">
        <v>31</v>
      </c>
      <c r="E13" s="29"/>
      <c r="F13" s="17" t="s">
        <v>32</v>
      </c>
      <c r="G13" s="14" t="s">
        <v>33</v>
      </c>
      <c r="H13" s="14" t="s">
        <v>15</v>
      </c>
      <c r="I13" s="14" t="s">
        <v>17</v>
      </c>
      <c r="J13" s="14" t="s">
        <v>34</v>
      </c>
    </row>
    <row r="14" ht="40" customHeight="1" spans="1:10">
      <c r="A14" s="27"/>
      <c r="B14" s="30" t="s">
        <v>35</v>
      </c>
      <c r="C14" s="31" t="s">
        <v>36</v>
      </c>
      <c r="D14" s="32" t="s">
        <v>37</v>
      </c>
      <c r="E14" s="33"/>
      <c r="F14" s="17" t="s">
        <v>38</v>
      </c>
      <c r="G14" s="17">
        <v>130000</v>
      </c>
      <c r="H14" s="14">
        <f>VLOOKUP(D14,[1]Sheet2!$A$1:$J$5,9,FALSE)</f>
        <v>20</v>
      </c>
      <c r="I14" s="14">
        <v>20</v>
      </c>
      <c r="J14" s="14"/>
    </row>
    <row r="15" ht="40" customHeight="1" spans="1:10">
      <c r="A15" s="27"/>
      <c r="B15" s="34"/>
      <c r="C15" s="30" t="s">
        <v>39</v>
      </c>
      <c r="D15" s="32" t="s">
        <v>40</v>
      </c>
      <c r="E15" s="33"/>
      <c r="F15" s="35">
        <v>1</v>
      </c>
      <c r="G15" s="35">
        <v>1</v>
      </c>
      <c r="H15" s="14">
        <v>10</v>
      </c>
      <c r="I15" s="14">
        <v>10</v>
      </c>
      <c r="J15" s="14"/>
    </row>
    <row r="16" ht="40" customHeight="1" spans="1:10">
      <c r="A16" s="27"/>
      <c r="B16" s="36"/>
      <c r="C16" s="30" t="s">
        <v>41</v>
      </c>
      <c r="D16" s="32" t="s">
        <v>42</v>
      </c>
      <c r="E16" s="33"/>
      <c r="F16" s="35">
        <v>1</v>
      </c>
      <c r="G16" s="35">
        <v>1</v>
      </c>
      <c r="H16" s="14">
        <v>10</v>
      </c>
      <c r="I16" s="14">
        <v>10</v>
      </c>
      <c r="J16" s="14"/>
    </row>
    <row r="17" ht="40" customHeight="1" spans="1:10">
      <c r="A17" s="27"/>
      <c r="B17" s="37" t="s">
        <v>43</v>
      </c>
      <c r="C17" s="30" t="s">
        <v>44</v>
      </c>
      <c r="D17" s="32" t="s">
        <v>45</v>
      </c>
      <c r="E17" s="33"/>
      <c r="F17" s="17" t="s">
        <v>46</v>
      </c>
      <c r="G17" s="38" t="s">
        <v>47</v>
      </c>
      <c r="H17" s="14">
        <f>VLOOKUP(D17,[1]Sheet2!$A$1:$J$5,9,FALSE)</f>
        <v>20</v>
      </c>
      <c r="I17" s="14">
        <v>20</v>
      </c>
      <c r="J17" s="14"/>
    </row>
    <row r="18" ht="85" customHeight="1" spans="1:10">
      <c r="A18" s="39"/>
      <c r="B18" s="40" t="s">
        <v>48</v>
      </c>
      <c r="C18" s="40" t="s">
        <v>49</v>
      </c>
      <c r="D18" s="41" t="s">
        <v>50</v>
      </c>
      <c r="E18" s="41"/>
      <c r="F18" s="42" t="s">
        <v>51</v>
      </c>
      <c r="G18" s="43" t="s">
        <v>52</v>
      </c>
      <c r="H18" s="14">
        <v>20</v>
      </c>
      <c r="I18" s="22">
        <v>15</v>
      </c>
      <c r="J18" s="55" t="s">
        <v>53</v>
      </c>
    </row>
    <row r="19" ht="114" customHeight="1" spans="1:10">
      <c r="A19" s="39"/>
      <c r="B19" s="40" t="s">
        <v>54</v>
      </c>
      <c r="C19" s="40" t="s">
        <v>55</v>
      </c>
      <c r="D19" s="41" t="s">
        <v>56</v>
      </c>
      <c r="E19" s="41"/>
      <c r="F19" s="44" t="s">
        <v>57</v>
      </c>
      <c r="G19" s="44">
        <v>0.99</v>
      </c>
      <c r="H19" s="14">
        <f>VLOOKUP(D19,[1]Sheet2!$A$1:$J$5,9,FALSE)</f>
        <v>10</v>
      </c>
      <c r="I19" s="22">
        <v>8</v>
      </c>
      <c r="J19" s="55" t="s">
        <v>58</v>
      </c>
    </row>
    <row r="20" ht="40" customHeight="1" spans="1:10">
      <c r="A20" s="45" t="s">
        <v>59</v>
      </c>
      <c r="B20" s="46"/>
      <c r="C20" s="46"/>
      <c r="D20" s="46"/>
      <c r="E20" s="46"/>
      <c r="F20" s="46"/>
      <c r="G20" s="46"/>
      <c r="H20" s="4">
        <f>SUM(H14:H19)+H7</f>
        <v>100</v>
      </c>
      <c r="I20" s="56">
        <f>J7+SUM(I14:I19)</f>
        <v>92.742206</v>
      </c>
      <c r="J20" s="57"/>
    </row>
    <row r="21" ht="29" customHeight="1" spans="1:10">
      <c r="A21" s="47"/>
      <c r="B21" s="47"/>
      <c r="C21" s="47"/>
      <c r="D21" s="47"/>
      <c r="E21" s="47"/>
      <c r="F21" s="47"/>
      <c r="G21" s="47"/>
      <c r="H21" s="47"/>
      <c r="I21" s="47"/>
      <c r="J21" s="47"/>
    </row>
    <row r="22" ht="86" customHeight="1" spans="1:10">
      <c r="A22" s="48"/>
      <c r="B22" s="48"/>
      <c r="C22" s="48"/>
      <c r="D22" s="48"/>
      <c r="E22" s="48"/>
      <c r="F22" s="48"/>
      <c r="G22" s="48"/>
      <c r="H22" s="48"/>
      <c r="I22" s="48"/>
      <c r="J22" s="48"/>
    </row>
    <row r="23" spans="1:10">
      <c r="A23" s="49"/>
      <c r="B23" s="49"/>
      <c r="C23" s="49"/>
      <c r="D23" s="49"/>
      <c r="E23" s="49"/>
      <c r="F23" s="49"/>
      <c r="G23" s="49"/>
      <c r="H23" s="49"/>
      <c r="I23" s="49"/>
      <c r="J23" s="49"/>
    </row>
    <row r="24" spans="1:10">
      <c r="A24" s="49"/>
      <c r="B24" s="49"/>
      <c r="C24" s="49"/>
      <c r="D24" s="49"/>
      <c r="E24" s="49"/>
      <c r="F24" s="49"/>
      <c r="G24" s="49"/>
      <c r="H24" s="49"/>
      <c r="I24" s="49"/>
      <c r="J24" s="49"/>
    </row>
    <row r="25" ht="41" customHeight="1"/>
    <row r="26" ht="15.75" spans="3:7">
      <c r="C26" s="50"/>
      <c r="D26" s="50"/>
      <c r="E26" s="50"/>
      <c r="F26" s="50"/>
      <c r="G26" s="50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I20:J20"/>
    <mergeCell ref="A21:J21"/>
    <mergeCell ref="A22:J22"/>
    <mergeCell ref="A23:J23"/>
    <mergeCell ref="A24:J24"/>
    <mergeCell ref="A11:A12"/>
    <mergeCell ref="A13:A19"/>
    <mergeCell ref="B14:B16"/>
    <mergeCell ref="A6:C10"/>
  </mergeCells>
  <printOptions horizontalCentered="1" verticalCentered="1"/>
  <pageMargins left="0" right="0" top="0.590277777777778" bottom="0.590277777777778" header="0.314583333333333" footer="0.314583333333333"/>
  <pageSetup paperSize="9" scale="72" fitToHeight="0" orientation="portrait" horizontalDpi="600"/>
  <headerFooter/>
  <rowBreaks count="1" manualBreakCount="1">
    <brk id="27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2019-03-29T17:58:00Z</dcterms:created>
  <cp:lastPrinted>2021-03-07T05:57:00Z</cp:lastPrinted>
  <dcterms:modified xsi:type="dcterms:W3CDTF">2024-05-23T07:00:22Z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1BF1AA1590BF41FEBE79FA7288B76A73_13</vt:lpwstr>
  </property>
</Properties>
</file>