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<sst xmlns="http://schemas.openxmlformats.org/spreadsheetml/2006/main" count="78" uniqueCount="74">
  <si>
    <t>项目支出绩效自评表</t>
  </si>
  <si>
    <t>（2023年度）</t>
  </si>
  <si>
    <t>项目名称</t>
  </si>
  <si>
    <t>北京中轴线核心遗产点-社稷坛（市政协部分）保养维护工程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</si>
  <si>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</si>
  <si>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</si>
  <si>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</si>
  <si>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</si>
  <si>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</si>
  <si>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于泉</t>
  </si>
  <si>
    <t>联系电话</t>
  </si>
  <si>
    <t>项目资金                    
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</si>
  <si>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</si>
  <si>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</si>
  <si>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</si>
  <si>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</si>
  <si>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</si>
  <si>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</si>
  <si>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</si>
  <si>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</si>
  <si>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</si>
  <si>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</si>
  <si>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</si>
  <si>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</si>
  <si>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</si>
  <si>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</si>
  <si>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按照整治提升工程定位及“最小代价、最小干预、不整体见新”的原则，对拜殿（中山堂）、戟殿的屋面、外檐下架油饰及台明进行修缮。达到外立面见新的效果。</t>
  </si>
  <si>
    <t xml:space="preserve">    本项目依据“最小代价、最小干预、不整体见新”的原则，于2023年完成了拜殿与戟殿墙面除尘；戟殿连檐瓦口油饰见新、屋面除草、缺失瓦件添配；拜殿与戟殿下架木构件及木装修油饰见新等内容。完成了本年度预期工作目标，所做项目内容达到了外立面见新的效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</si>
  <si>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</si>
  <si>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</si>
  <si>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</si>
  <si>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</si>
  <si>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</si>
  <si>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</si>
  <si>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</si>
  <si>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</si>
  <si>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</si>
  <si>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修缮拜殿面积</t>
  </si>
  <si>
    <t>≥950.4平方米</t>
  </si>
  <si>
    <t>950.4平方米</t>
  </si>
  <si>
    <t>本项目为古建筑施工项目，因冬季无法施工，所以需要跨年执行，按照实际施工进度，本年度已完成大部分修缮工作，待24年复工后继续做好保养维护工程剩余工作</t>
  </si>
  <si>
    <t>修缮丹陛面积</t>
  </si>
  <si>
    <t>≥70.52平方米</t>
  </si>
  <si>
    <t>70.52平方米</t>
  </si>
  <si>
    <t>修缮戟殿面积</t>
  </si>
  <si>
    <t>≥640.2平方米</t>
  </si>
  <si>
    <t>640.2平方米</t>
  </si>
  <si>
    <t>质量指标</t>
  </si>
  <si>
    <t>工程合格率</t>
  </si>
  <si>
    <t>时效指标</t>
  </si>
  <si>
    <t>完成工程设计时间</t>
  </si>
  <si>
    <t>≤4月</t>
  </si>
  <si>
    <t>4月</t>
  </si>
  <si>
    <t>完成工程采购程序</t>
  </si>
  <si>
    <t>≤5月</t>
  </si>
  <si>
    <t>5月</t>
  </si>
  <si>
    <t>成本指标
（20分）</t>
  </si>
  <si>
    <t>经济成本指标</t>
  </si>
  <si>
    <t>项目预算控制额</t>
  </si>
  <si>
    <t>≤150.035206万元</t>
  </si>
  <si>
    <t>117.956176万元</t>
  </si>
  <si>
    <t>效益
指标
(20分)</t>
  </si>
  <si>
    <t>社会效益指标</t>
  </si>
  <si>
    <t>以此项目为契机，加强文物的保护修缮工作，积累管理经验，为其余文物本体的保护和利用做好基础工作</t>
  </si>
  <si>
    <t>好</t>
  </si>
  <si>
    <t>本项目2023年度工作进展顺利，为管理人员积累了宝贵的文物保护修缮工作管理经验。在本项目中获得的管理经验，为日后其余文物本体的保护和利用工作打好了基础</t>
  </si>
  <si>
    <t>效益效果的资料呈现有待加强，缺乏资料整理归集</t>
  </si>
  <si>
    <t>以点带面，提升广大人民群众文物保护的积极性，并使传统文化得到传承和发展</t>
  </si>
  <si>
    <t>本项目在施工过程中，管理得当，对游客提供了相关讲解（工程介绍），切实有效的提升了参观群众文物保护的积极性。对拜殿、戟殿两组建筑的修缮工作在文物保护及文化传承方面起到积极作用</t>
  </si>
  <si>
    <t>满意度指标
（10分）</t>
  </si>
  <si>
    <t>服务对象满意度指标</t>
  </si>
  <si>
    <t>提高工作便利满意度；当地群众对此项工作满意度；社会人士对此项工作满意度</t>
  </si>
  <si>
    <t>满意度调查工作未全面开展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</si>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</sst>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#,##0.00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/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68">
    <xf numFmtId="0" fontId="0" fillId="0" borderId="0" xfId="0">
      <alignment vertical="center"/>
    </xf>
    <xf numFmtId="0" fontId="0" fillId="0" borderId="0" xfId="52">
      <alignment vertical="center"/>
    </xf>
    <xf numFmtId="0" fontId="1" fillId="0" borderId="0" xfId="52" applyFont="1" applyAlignment="1">
      <alignment horizontal="center" vertical="center" wrapText="1"/>
    </xf>
    <xf numFmtId="0" fontId="1" fillId="0" borderId="0" xfId="52" applyFont="1" applyBorder="1" applyAlignment="1">
      <alignment horizontal="center" vertical="center" wrapText="1"/>
    </xf>
    <xf numFmtId="0" fontId="2" fillId="0" borderId="1" xfId="52" applyFont="1" applyBorder="1" applyAlignment="1">
      <alignment horizontal="center" vertical="center"/>
    </xf>
    <xf numFmtId="0" fontId="2" fillId="0" borderId="1" xfId="52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52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5" xfId="52" applyFont="1" applyBorder="1" applyAlignment="1">
      <alignment horizontal="center" vertical="center" wrapText="1"/>
    </xf>
    <xf numFmtId="0" fontId="3" fillId="0" borderId="5" xfId="52" applyFont="1" applyBorder="1" applyAlignment="1">
      <alignment horizontal="center" vertical="center"/>
    </xf>
    <xf numFmtId="0" fontId="2" fillId="0" borderId="6" xfId="52" applyFont="1" applyBorder="1" applyAlignment="1">
      <alignment horizontal="center" vertical="center" wrapText="1"/>
    </xf>
    <xf numFmtId="0" fontId="2" fillId="0" borderId="6" xfId="52" applyFont="1" applyBorder="1" applyAlignment="1">
      <alignment horizontal="justify" vertical="center"/>
    </xf>
    <xf numFmtId="176" fontId="2" fillId="0" borderId="6" xfId="49" applyNumberFormat="1" applyFont="1" applyFill="1" applyBorder="1" applyAlignment="1">
      <alignment horizontal="left" vertical="center"/>
    </xf>
    <xf numFmtId="0" fontId="2" fillId="0" borderId="6" xfId="49" applyNumberFormat="1" applyFont="1" applyFill="1" applyBorder="1" applyAlignment="1">
      <alignment horizontal="center" vertical="center"/>
    </xf>
    <xf numFmtId="0" fontId="2" fillId="0" borderId="6" xfId="52" applyFont="1" applyBorder="1" applyAlignment="1">
      <alignment horizontal="left" vertical="center"/>
    </xf>
    <xf numFmtId="176" fontId="2" fillId="0" borderId="6" xfId="49" applyNumberFormat="1" applyFont="1" applyBorder="1" applyAlignment="1">
      <alignment horizontal="left" vertical="center"/>
    </xf>
    <xf numFmtId="0" fontId="2" fillId="0" borderId="6" xfId="52" applyNumberFormat="1" applyFont="1" applyBorder="1" applyAlignment="1">
      <alignment horizontal="center" vertical="center" wrapText="1"/>
    </xf>
    <xf numFmtId="0" fontId="2" fillId="0" borderId="7" xfId="52" applyFont="1" applyBorder="1" applyAlignment="1">
      <alignment horizontal="center" vertical="center" textRotation="255"/>
    </xf>
    <xf numFmtId="0" fontId="2" fillId="0" borderId="8" xfId="52" applyFont="1" applyBorder="1" applyAlignment="1">
      <alignment horizontal="center" vertical="center" wrapText="1"/>
    </xf>
    <xf numFmtId="0" fontId="2" fillId="0" borderId="9" xfId="52" applyFont="1" applyBorder="1" applyAlignment="1">
      <alignment horizontal="center" vertical="center" wrapText="1"/>
    </xf>
    <xf numFmtId="0" fontId="2" fillId="0" borderId="10" xfId="52" applyFont="1" applyBorder="1" applyAlignment="1">
      <alignment horizontal="center" vertical="center" wrapText="1"/>
    </xf>
    <xf numFmtId="43" fontId="2" fillId="0" borderId="8" xfId="49" applyNumberFormat="1" applyFont="1" applyBorder="1" applyAlignment="1">
      <alignment horizontal="center" vertical="center"/>
    </xf>
    <xf numFmtId="43" fontId="2" fillId="0" borderId="9" xfId="49" applyNumberFormat="1" applyFont="1" applyBorder="1" applyAlignment="1">
      <alignment horizontal="center" vertical="center"/>
    </xf>
    <xf numFmtId="0" fontId="2" fillId="0" borderId="11" xfId="52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left" vertical="center" wrapText="1"/>
    </xf>
    <xf numFmtId="0" fontId="2" fillId="0" borderId="7" xfId="52" applyFont="1" applyFill="1" applyBorder="1" applyAlignment="1">
      <alignment horizontal="left" vertical="center" wrapText="1"/>
    </xf>
    <xf numFmtId="0" fontId="2" fillId="0" borderId="1" xfId="52" applyFont="1" applyBorder="1" applyAlignment="1">
      <alignment horizontal="center" vertical="center" textRotation="255"/>
    </xf>
    <xf numFmtId="0" fontId="2" fillId="0" borderId="1" xfId="52" applyFont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3" xfId="52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4" xfId="52" applyFont="1" applyBorder="1" applyAlignment="1">
      <alignment horizontal="center" vertical="center" wrapText="1"/>
    </xf>
    <xf numFmtId="9" fontId="2" fillId="0" borderId="1" xfId="52" applyNumberFormat="1" applyFont="1" applyFill="1" applyBorder="1" applyAlignment="1">
      <alignment horizontal="center" vertical="center"/>
    </xf>
    <xf numFmtId="0" fontId="4" fillId="0" borderId="1" xfId="52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left" vertical="center" wrapText="1"/>
    </xf>
    <xf numFmtId="0" fontId="2" fillId="0" borderId="4" xfId="52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 wrapText="1"/>
    </xf>
    <xf numFmtId="9" fontId="2" fillId="0" borderId="1" xfId="52" applyNumberFormat="1" applyFont="1" applyFill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/>
    </xf>
    <xf numFmtId="0" fontId="2" fillId="0" borderId="5" xfId="52" applyFont="1" applyBorder="1" applyAlignment="1">
      <alignment horizontal="center" vertical="center"/>
    </xf>
    <xf numFmtId="10" fontId="2" fillId="0" borderId="6" xfId="51" applyNumberFormat="1" applyFont="1" applyBorder="1" applyAlignment="1">
      <alignment horizontal="center" vertical="center"/>
    </xf>
    <xf numFmtId="177" fontId="2" fillId="0" borderId="6" xfId="52" applyNumberFormat="1" applyFont="1" applyBorder="1" applyAlignment="1">
      <alignment horizontal="center" vertical="center" wrapText="1"/>
    </xf>
    <xf numFmtId="0" fontId="2" fillId="0" borderId="6" xfId="52" applyFont="1" applyBorder="1" applyAlignment="1">
      <alignment horizontal="center" vertical="center"/>
    </xf>
    <xf numFmtId="43" fontId="2" fillId="0" borderId="10" xfId="49" applyNumberFormat="1" applyFont="1" applyBorder="1" applyAlignment="1">
      <alignment horizontal="center" vertical="center"/>
    </xf>
    <xf numFmtId="0" fontId="0" fillId="0" borderId="0" xfId="52" applyAlignment="1">
      <alignment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12" xfId="52" applyFont="1" applyFill="1" applyBorder="1" applyAlignment="1">
      <alignment horizontal="left" vertical="center" wrapText="1"/>
    </xf>
    <xf numFmtId="0" fontId="2" fillId="0" borderId="13" xfId="52" applyFont="1" applyFill="1" applyBorder="1" applyAlignment="1">
      <alignment horizontal="left" vertical="center" wrapText="1"/>
    </xf>
    <xf numFmtId="0" fontId="2" fillId="0" borderId="14" xfId="52" applyFont="1" applyFill="1" applyBorder="1" applyAlignment="1">
      <alignment horizontal="left" vertical="center" wrapText="1"/>
    </xf>
    <xf numFmtId="0" fontId="2" fillId="0" borderId="12" xfId="52" applyFont="1" applyFill="1" applyBorder="1" applyAlignment="1">
      <alignment horizontal="center" vertical="center" wrapText="1"/>
    </xf>
    <xf numFmtId="0" fontId="2" fillId="0" borderId="14" xfId="52" applyFont="1" applyFill="1" applyBorder="1" applyAlignment="1">
      <alignment horizontal="center" vertical="center" wrapText="1"/>
    </xf>
    <xf numFmtId="177" fontId="3" fillId="0" borderId="10" xfId="52" applyNumberFormat="1" applyFont="1" applyBorder="1" applyAlignment="1">
      <alignment horizontal="center" vertical="center"/>
    </xf>
    <xf numFmtId="177" fontId="3" fillId="0" borderId="6" xfId="52" applyNumberFormat="1" applyFont="1" applyBorder="1" applyAlignment="1">
      <alignment horizontal="center" vertical="center"/>
    </xf>
    <xf numFmtId="43" fontId="0" fillId="0" borderId="0" xfId="52" applyNumberFormat="1">
      <alignment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常规 2 2" xfId="50"/>
    <cellStyle name="百分比 2" xfId="51"/>
    <cellStyle name="常规 3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733675" y="2174240"/>
          <a:ext cx="139001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70" zoomScaleNormal="70" workbookViewId="0">
      <selection activeCell="H4" sqref="H4:J4"/>
    </sheetView>
  </sheetViews>
  <sheetFormatPr defaultColWidth="9" defaultRowHeight="13.5"/>
  <cols>
    <col min="1" max="1" width="7.55752212389381" style="1" customWidth="1"/>
    <col min="2" max="2" width="13.4601769911504" style="1" customWidth="1"/>
    <col min="3" max="3" width="16.8141592920354" style="1" customWidth="1"/>
    <col min="4" max="4" width="19.6371681415929" style="1" customWidth="1"/>
    <col min="5" max="5" width="21.6017699115044" style="1" customWidth="1"/>
    <col min="6" max="6" width="20.6637168141593" style="1" customWidth="1"/>
    <col min="7" max="7" width="45.141592920354" style="1" customWidth="1"/>
    <col min="8" max="8" width="5.21238938053097" style="1" customWidth="1"/>
    <col min="9" max="9" width="10.353982300885" style="1" customWidth="1"/>
    <col min="10" max="10" width="42.4867256637168" style="1" customWidth="1"/>
    <col min="11" max="11" width="31.5398230088496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40" customHeight="1" spans="1:10">
      <c r="A5" s="9" t="s">
        <v>8</v>
      </c>
      <c r="B5" s="10"/>
      <c r="C5" s="10"/>
      <c r="D5" s="11" t="s">
        <v>9</v>
      </c>
      <c r="E5" s="12"/>
      <c r="F5" s="13"/>
      <c r="G5" s="14" t="s">
        <v>10</v>
      </c>
      <c r="H5" s="15">
        <v>55581007</v>
      </c>
      <c r="I5" s="15"/>
      <c r="J5" s="15"/>
    </row>
    <row r="6" ht="40" customHeight="1" spans="1:10">
      <c r="A6" s="16" t="s">
        <v>11</v>
      </c>
      <c r="B6" s="16"/>
      <c r="C6" s="16"/>
      <c r="D6" s="17"/>
      <c r="E6" s="16" t="s">
        <v>12</v>
      </c>
      <c r="F6" s="16" t="s">
        <v>13</v>
      </c>
      <c r="G6" s="16" t="s">
        <v>14</v>
      </c>
      <c r="H6" s="16" t="s">
        <v>15</v>
      </c>
      <c r="I6" s="16" t="s">
        <v>16</v>
      </c>
      <c r="J6" s="53" t="s">
        <v>17</v>
      </c>
    </row>
    <row r="7" ht="40" customHeight="1" spans="1:10">
      <c r="A7" s="18"/>
      <c r="B7" s="18"/>
      <c r="C7" s="18"/>
      <c r="D7" s="19" t="s">
        <v>18</v>
      </c>
      <c r="E7" s="20">
        <f>SUM(E8:E10)</f>
        <v>150.035206</v>
      </c>
      <c r="F7" s="20">
        <f>SUM(F8:F10)</f>
        <v>150.035206</v>
      </c>
      <c r="G7" s="20">
        <f>SUM(G8:G10)</f>
        <v>117.956176</v>
      </c>
      <c r="H7" s="21">
        <f>SUM(H8:H10)</f>
        <v>10</v>
      </c>
      <c r="I7" s="54">
        <f>G7/F7</f>
        <v>0.786189982636475</v>
      </c>
      <c r="J7" s="55">
        <f>G7/F7*H7</f>
        <v>7.86189982636475</v>
      </c>
    </row>
    <row r="8" ht="40" customHeight="1" spans="1:10">
      <c r="A8" s="18"/>
      <c r="B8" s="18"/>
      <c r="C8" s="18"/>
      <c r="D8" s="22" t="s">
        <v>19</v>
      </c>
      <c r="E8" s="20">
        <v>150.035206</v>
      </c>
      <c r="F8" s="20">
        <v>150.035206</v>
      </c>
      <c r="G8" s="23">
        <v>117.956176</v>
      </c>
      <c r="H8" s="24">
        <v>10</v>
      </c>
      <c r="I8" s="54">
        <f>G8/F8</f>
        <v>0.786189982636475</v>
      </c>
      <c r="J8" s="55">
        <f>G8/F8*H8</f>
        <v>7.86189982636475</v>
      </c>
    </row>
    <row r="9" ht="40" customHeight="1" spans="1:10">
      <c r="A9" s="18"/>
      <c r="B9" s="18"/>
      <c r="C9" s="18"/>
      <c r="D9" s="22" t="s">
        <v>20</v>
      </c>
      <c r="E9" s="23">
        <v>0</v>
      </c>
      <c r="F9" s="23">
        <v>0</v>
      </c>
      <c r="G9" s="23">
        <v>0</v>
      </c>
      <c r="H9" s="18"/>
      <c r="I9" s="54"/>
      <c r="J9" s="18" t="s">
        <v>21</v>
      </c>
    </row>
    <row r="10" ht="40" customHeight="1" spans="1:10">
      <c r="A10" s="18"/>
      <c r="B10" s="18"/>
      <c r="C10" s="18"/>
      <c r="D10" s="22" t="s">
        <v>22</v>
      </c>
      <c r="E10" s="23">
        <v>0</v>
      </c>
      <c r="F10" s="23">
        <v>0</v>
      </c>
      <c r="G10" s="23">
        <v>0</v>
      </c>
      <c r="H10" s="18"/>
      <c r="I10" s="56"/>
      <c r="J10" s="18" t="s">
        <v>21</v>
      </c>
    </row>
    <row r="11" ht="40" customHeight="1" spans="1:10">
      <c r="A11" s="25" t="s">
        <v>23</v>
      </c>
      <c r="B11" s="26" t="s">
        <v>24</v>
      </c>
      <c r="C11" s="27"/>
      <c r="D11" s="27"/>
      <c r="E11" s="27"/>
      <c r="F11" s="28"/>
      <c r="G11" s="29" t="s">
        <v>25</v>
      </c>
      <c r="H11" s="30"/>
      <c r="I11" s="30"/>
      <c r="J11" s="57"/>
    </row>
    <row r="12" ht="192" customHeight="1" spans="1:11">
      <c r="A12" s="31"/>
      <c r="B12" s="32" t="s">
        <v>26</v>
      </c>
      <c r="C12" s="32"/>
      <c r="D12" s="32"/>
      <c r="E12" s="32"/>
      <c r="F12" s="32"/>
      <c r="G12" s="33" t="s">
        <v>27</v>
      </c>
      <c r="H12" s="33"/>
      <c r="I12" s="33"/>
      <c r="J12" s="33"/>
      <c r="K12" s="58"/>
    </row>
    <row r="13" ht="40" customHeight="1" spans="1:10">
      <c r="A13" s="34" t="s">
        <v>28</v>
      </c>
      <c r="B13" s="35" t="s">
        <v>29</v>
      </c>
      <c r="C13" s="4" t="s">
        <v>30</v>
      </c>
      <c r="D13" s="36" t="s">
        <v>31</v>
      </c>
      <c r="E13" s="36"/>
      <c r="F13" s="36" t="s">
        <v>32</v>
      </c>
      <c r="G13" s="37" t="s">
        <v>33</v>
      </c>
      <c r="H13" s="37" t="s">
        <v>15</v>
      </c>
      <c r="I13" s="37" t="s">
        <v>17</v>
      </c>
      <c r="J13" s="37" t="s">
        <v>34</v>
      </c>
    </row>
    <row r="14" ht="40" customHeight="1" spans="1:10">
      <c r="A14" s="34"/>
      <c r="B14" s="38" t="s">
        <v>35</v>
      </c>
      <c r="C14" s="38" t="s">
        <v>36</v>
      </c>
      <c r="D14" s="39" t="s">
        <v>37</v>
      </c>
      <c r="E14" s="39"/>
      <c r="F14" s="36" t="s">
        <v>38</v>
      </c>
      <c r="G14" s="36" t="s">
        <v>39</v>
      </c>
      <c r="H14" s="37">
        <v>5</v>
      </c>
      <c r="I14" s="59">
        <v>4</v>
      </c>
      <c r="J14" s="60" t="s">
        <v>40</v>
      </c>
    </row>
    <row r="15" ht="40" customHeight="1" spans="1:10">
      <c r="A15" s="34"/>
      <c r="B15" s="40"/>
      <c r="C15" s="40"/>
      <c r="D15" s="41" t="s">
        <v>41</v>
      </c>
      <c r="E15" s="39"/>
      <c r="F15" s="36" t="s">
        <v>42</v>
      </c>
      <c r="G15" s="36" t="s">
        <v>43</v>
      </c>
      <c r="H15" s="37">
        <v>5</v>
      </c>
      <c r="I15" s="59">
        <v>4</v>
      </c>
      <c r="J15" s="61"/>
    </row>
    <row r="16" ht="40" customHeight="1" spans="1:10">
      <c r="A16" s="34"/>
      <c r="B16" s="40"/>
      <c r="C16" s="42"/>
      <c r="D16" s="41" t="s">
        <v>44</v>
      </c>
      <c r="E16" s="39"/>
      <c r="F16" s="36" t="s">
        <v>45</v>
      </c>
      <c r="G16" s="43" t="s">
        <v>46</v>
      </c>
      <c r="H16" s="37">
        <v>5</v>
      </c>
      <c r="I16" s="59">
        <v>4</v>
      </c>
      <c r="J16" s="61"/>
    </row>
    <row r="17" ht="40" customHeight="1" spans="1:10">
      <c r="A17" s="34"/>
      <c r="B17" s="40"/>
      <c r="C17" s="44" t="s">
        <v>47</v>
      </c>
      <c r="D17" s="45" t="s">
        <v>48</v>
      </c>
      <c r="E17" s="46"/>
      <c r="F17" s="43">
        <v>1</v>
      </c>
      <c r="G17" s="43">
        <v>1</v>
      </c>
      <c r="H17" s="37">
        <v>15</v>
      </c>
      <c r="I17" s="59">
        <v>15</v>
      </c>
      <c r="J17" s="61"/>
    </row>
    <row r="18" ht="40" customHeight="1" spans="1:10">
      <c r="A18" s="34"/>
      <c r="B18" s="40"/>
      <c r="C18" s="38" t="s">
        <v>49</v>
      </c>
      <c r="D18" s="41" t="s">
        <v>50</v>
      </c>
      <c r="E18" s="39"/>
      <c r="F18" s="36" t="s">
        <v>51</v>
      </c>
      <c r="G18" s="36" t="s">
        <v>52</v>
      </c>
      <c r="H18" s="37">
        <v>5</v>
      </c>
      <c r="I18" s="59">
        <v>5</v>
      </c>
      <c r="J18" s="61"/>
    </row>
    <row r="19" ht="40" customHeight="1" spans="1:10">
      <c r="A19" s="34"/>
      <c r="B19" s="42"/>
      <c r="C19" s="42"/>
      <c r="D19" s="41" t="s">
        <v>53</v>
      </c>
      <c r="E19" s="39"/>
      <c r="F19" s="36" t="s">
        <v>54</v>
      </c>
      <c r="G19" s="36" t="s">
        <v>55</v>
      </c>
      <c r="H19" s="37">
        <v>5</v>
      </c>
      <c r="I19" s="59">
        <v>5</v>
      </c>
      <c r="J19" s="62"/>
    </row>
    <row r="20" ht="40" customHeight="1" spans="1:10">
      <c r="A20" s="34"/>
      <c r="B20" s="38" t="s">
        <v>56</v>
      </c>
      <c r="C20" s="44" t="s">
        <v>57</v>
      </c>
      <c r="D20" s="41" t="s">
        <v>58</v>
      </c>
      <c r="E20" s="39"/>
      <c r="F20" s="36" t="s">
        <v>59</v>
      </c>
      <c r="G20" s="36" t="s">
        <v>60</v>
      </c>
      <c r="H20" s="37">
        <v>20</v>
      </c>
      <c r="I20" s="59">
        <v>20</v>
      </c>
      <c r="J20" s="37"/>
    </row>
    <row r="21" ht="107" customHeight="1" spans="1:10">
      <c r="A21" s="34"/>
      <c r="B21" s="38" t="s">
        <v>61</v>
      </c>
      <c r="C21" s="38" t="s">
        <v>62</v>
      </c>
      <c r="D21" s="41" t="s">
        <v>63</v>
      </c>
      <c r="E21" s="39"/>
      <c r="F21" s="47" t="s">
        <v>64</v>
      </c>
      <c r="G21" s="41" t="s">
        <v>65</v>
      </c>
      <c r="H21" s="37">
        <v>10</v>
      </c>
      <c r="I21" s="59">
        <v>9</v>
      </c>
      <c r="J21" s="63" t="s">
        <v>66</v>
      </c>
    </row>
    <row r="22" ht="120" customHeight="1" spans="1:10">
      <c r="A22" s="34"/>
      <c r="B22" s="42"/>
      <c r="C22" s="42"/>
      <c r="D22" s="48" t="s">
        <v>67</v>
      </c>
      <c r="E22" s="49"/>
      <c r="F22" s="37" t="s">
        <v>64</v>
      </c>
      <c r="G22" s="50" t="s">
        <v>68</v>
      </c>
      <c r="H22" s="37">
        <v>10</v>
      </c>
      <c r="I22" s="59">
        <v>9</v>
      </c>
      <c r="J22" s="64"/>
    </row>
    <row r="23" ht="63" customHeight="1" spans="1:10">
      <c r="A23" s="34"/>
      <c r="B23" s="44" t="s">
        <v>69</v>
      </c>
      <c r="C23" s="44" t="s">
        <v>70</v>
      </c>
      <c r="D23" s="50" t="s">
        <v>71</v>
      </c>
      <c r="E23" s="50"/>
      <c r="F23" s="51">
        <v>0.9</v>
      </c>
      <c r="G23" s="51">
        <v>0.9</v>
      </c>
      <c r="H23" s="37">
        <v>10</v>
      </c>
      <c r="I23" s="59">
        <v>9</v>
      </c>
      <c r="J23" s="37" t="s">
        <v>72</v>
      </c>
    </row>
    <row r="24" ht="40" customHeight="1" spans="1:11">
      <c r="A24" s="52" t="s">
        <v>73</v>
      </c>
      <c r="B24" s="52"/>
      <c r="C24" s="52"/>
      <c r="D24" s="52"/>
      <c r="E24" s="52"/>
      <c r="F24" s="52"/>
      <c r="G24" s="52"/>
      <c r="H24" s="4">
        <f>SUM(H14:H23)+H7</f>
        <v>100</v>
      </c>
      <c r="I24" s="65">
        <f>J7+SUM(I14:I23)</f>
        <v>91.8618998263647</v>
      </c>
      <c r="J24" s="66"/>
      <c r="K24" s="67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11:A12"/>
    <mergeCell ref="A13:A23"/>
    <mergeCell ref="B14:B19"/>
    <mergeCell ref="B21:B22"/>
    <mergeCell ref="C14:C16"/>
    <mergeCell ref="C18:C19"/>
    <mergeCell ref="C21:C22"/>
    <mergeCell ref="J14:J19"/>
    <mergeCell ref="J21:J22"/>
    <mergeCell ref="A6:C10"/>
  </mergeCells>
  <printOptions horizontalCentered="1" verticalCentered="1"/>
  <pageMargins left="0.196527777777778" right="0.196527777777778" top="0.590277777777778" bottom="0.590277777777778" header="0.314583333333333" footer="0.314583333333333"/>
  <pageSetup paperSize="9" scale="50" fitToHeight="0" orientation="portrait" horizontalDpi="600"/>
  <headerFooter/>
  <rowBreaks count="1" manualBreakCount="1">
    <brk id="2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2019-03-29T01:58:00Z</dcterms:created>
  <cp:lastPrinted>2021-03-06T13:57:00Z</cp:lastPrinted>
  <dcterms:modified xsi:type="dcterms:W3CDTF">2024-05-23T06:49:08Z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9E53FE3D491748AE8AAE4FFF11638DA3_13</vt:lpwstr>
  </property>
</Properties>
</file>