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项目支出绩效自评表!$A$1:$J$35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<sst xmlns="http://schemas.openxmlformats.org/spreadsheetml/2006/main" count="173" uniqueCount="93">
  <si>
    <t>附件2</t>
  </si>
  <si>
    <t>项目支出绩效自评表</t>
  </si>
  <si>
    <t>（2022年度）</t>
  </si>
  <si>
    <t>项目名称</t>
  </si>
  <si>
    <t>内部事务监督工作经费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</si>
  <si>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</si>
  <si>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</si>
  <si>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</si>
  <si>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</si>
  <si>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</si>
  <si>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</si>
  <si>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</si>
  <si>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</si>
  <si>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</si>
  <si>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</si>
  <si>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</si>
  <si>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</si>
  <si>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</si>
  <si>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</si>
  <si>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</si>
  <si>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</si>
  <si>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</si>
  <si>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</si>
  <si>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</si>
  <si>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</si>
  <si>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</si>
  <si>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</si>
  <si>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为加强部门预算支出管理工作，进一步强化支出主体责任，根据行政事业单位内控工作管理规范和审计内部监督的要求，开展内控评价工作、部门整体支出绩效管理工作、支出审计监督工作、不断规范各项经济业务收支行为，提升内部管理水平。</t>
  </si>
  <si>
    <t>截止2023年12月31日，已开展内控评价工作，对北京观察杂志社的支出进行了支出审计工作，按期对32个项目开展绩效自评和总体评价工作，其中1个进行重点评价。委托第三方对项目支出进行评审，有效控制了财政成本，规范经济收支行为，不断提升内部管理水平。聘请律师事务所对合同进行规范性审核，防范降低了单位法律风险，有效维护单位利益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</si>
  <si>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</si>
  <si>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</si>
  <si>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</si>
  <si>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</si>
  <si>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</si>
  <si>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</si>
  <si>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</si>
  <si>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</si>
  <si>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</si>
  <si>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项目绩效评价项目</t>
  </si>
  <si>
    <t>≥30项</t>
  </si>
  <si>
    <t>合同审查</t>
  </si>
  <si>
    <t>＞30项</t>
  </si>
  <si>
    <t>购买委托服务数量</t>
  </si>
  <si>
    <t>≥5项</t>
  </si>
  <si>
    <t>项目评审</t>
  </si>
  <si>
    <t>≥10项</t>
  </si>
  <si>
    <t>出具合同法律审查意见</t>
  </si>
  <si>
    <t>＞30份</t>
  </si>
  <si>
    <t>出具评审、审计、绩效评价等成果报告数量</t>
  </si>
  <si>
    <t>≥10份</t>
  </si>
  <si>
    <t>质量指标</t>
  </si>
  <si>
    <t>相关成果验收合格率</t>
  </si>
  <si>
    <t>相关业务开展符合国家、北京市等管理要求</t>
  </si>
  <si>
    <t>时效指标</t>
  </si>
  <si>
    <t>项目整体完成时效</t>
  </si>
  <si>
    <t>≤12月</t>
  </si>
  <si>
    <t>12月</t>
  </si>
  <si>
    <t>经费支出时效</t>
  </si>
  <si>
    <t>项目评审时效</t>
  </si>
  <si>
    <t>≤2月</t>
  </si>
  <si>
    <t>2月</t>
  </si>
  <si>
    <t>项目绩效评价时效</t>
  </si>
  <si>
    <t>≤7月</t>
  </si>
  <si>
    <t>7月</t>
  </si>
  <si>
    <t>成本指标</t>
  </si>
  <si>
    <t>项目预算控制数</t>
  </si>
  <si>
    <t>≤40万元</t>
  </si>
  <si>
    <t>38.68万元</t>
  </si>
  <si>
    <t>效益指标（30分）</t>
  </si>
  <si>
    <t>社会效益指标</t>
  </si>
  <si>
    <t>促进机关项目绩效、审计等管理，规范财务收支、经济活动行为，优化资源配置</t>
  </si>
  <si>
    <t>好坏</t>
  </si>
  <si>
    <t>效益效果的资料呈现有待加强，下一步注意挖掘相关资料并进行整理归集</t>
  </si>
  <si>
    <t>保证机关合同签订规范，减少潜在风险和经济损失，使机关合理、健康、有序发展</t>
  </si>
  <si>
    <t>满意度指标
（10分）</t>
  </si>
  <si>
    <t>服务对象满意度指标</t>
  </si>
  <si>
    <t>相关处室满意度≥90%</t>
  </si>
  <si>
    <t>≥90%</t>
  </si>
  <si>
    <t>满意度调查工作有待加强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</si>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</sst>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_ * #,##0.000000_ ;_ * \-#,##0.000000_ ;_ * &quot;-&quot;??_ ;_ @_ "/>
    <numFmt numFmtId="178" formatCode="#,##0_ "/>
    <numFmt numFmtId="179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80" formatCode="#,##0.000000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27" borderId="3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6" fillId="32" borderId="32" applyNumberFormat="0" applyAlignment="0" applyProtection="0">
      <alignment vertical="center"/>
    </xf>
    <xf numFmtId="0" fontId="21" fillId="27" borderId="31" applyNumberFormat="0" applyAlignment="0" applyProtection="0">
      <alignment vertical="center"/>
    </xf>
    <xf numFmtId="0" fontId="15" fillId="18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0" fillId="7" borderId="2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/>
    <xf numFmtId="0" fontId="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9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0" borderId="17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 applyFill="1">
      <alignment vertical="center"/>
    </xf>
    <xf numFmtId="0" fontId="0" fillId="0" borderId="0" xfId="37" applyFill="1">
      <alignment vertical="center"/>
    </xf>
    <xf numFmtId="0" fontId="2" fillId="0" borderId="0" xfId="37" applyFont="1" applyFill="1" applyAlignment="1">
      <alignment horizontal="center" vertical="center" wrapText="1"/>
    </xf>
    <xf numFmtId="0" fontId="3" fillId="0" borderId="0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Fill="1" applyBorder="1" applyAlignment="1">
      <alignment horizontal="left" vertical="center"/>
    </xf>
    <xf numFmtId="0" fontId="7" fillId="0" borderId="0" xfId="37" applyFont="1" applyFill="1" applyAlignment="1">
      <alignment horizontal="left" vertical="center" wrapText="1"/>
    </xf>
    <xf numFmtId="0" fontId="7" fillId="0" borderId="0" xfId="37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177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8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5" xfId="37" applyNumberFormat="1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1" xfId="37" applyFont="1" applyFill="1" applyBorder="1" applyAlignment="1">
      <alignment horizontal="center" vertical="center" wrapText="1"/>
    </xf>
    <xf numFmtId="178" fontId="4" fillId="0" borderId="1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4" xfId="0" applyNumberFormat="1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0" fontId="4" fillId="0" borderId="18" xfId="37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41425"/>
          <a:ext cx="147701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85" zoomScaleNormal="70" topLeftCell="A19" workbookViewId="0">
      <selection activeCell="G13" sqref="G13:J13"/>
    </sheetView>
  </sheetViews>
  <sheetFormatPr defaultColWidth="9" defaultRowHeight="14.25"/>
  <cols>
    <col min="1" max="1" width="7.55" style="72" customWidth="1"/>
    <col min="2" max="2" width="9.63333333333333" style="72" customWidth="1"/>
    <col min="3" max="3" width="10.55" style="72" customWidth="1"/>
    <col min="4" max="4" width="19.6333333333333" style="72" customWidth="1"/>
    <col min="5" max="5" width="16.0916666666667" style="72" customWidth="1"/>
    <col min="6" max="6" width="23.8166666666667" style="72" customWidth="1"/>
    <col min="7" max="7" width="18.2666666666667" style="72" customWidth="1"/>
    <col min="8" max="9" width="10.3583333333333" style="72" customWidth="1"/>
    <col min="10" max="10" width="15.6333333333333" style="72" customWidth="1"/>
    <col min="11" max="11" width="10.45" style="72" customWidth="1"/>
    <col min="12" max="16384" width="9" style="72"/>
  </cols>
  <sheetData>
    <row r="1" spans="1:10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4"/>
    </row>
    <row r="2" ht="20.25" spans="1:10">
      <c r="A2" s="75" t="s">
        <v>1</v>
      </c>
      <c r="B2" s="75"/>
      <c r="C2" s="75"/>
      <c r="D2" s="75"/>
      <c r="E2" s="75"/>
      <c r="F2" s="75"/>
      <c r="G2" s="75"/>
      <c r="H2" s="75"/>
      <c r="I2" s="75"/>
      <c r="J2" s="75"/>
    </row>
    <row r="3" spans="1:10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</row>
    <row r="4" ht="16" customHeight="1" spans="1:10">
      <c r="A4" s="77" t="s">
        <v>3</v>
      </c>
      <c r="B4" s="77"/>
      <c r="C4" s="77"/>
      <c r="D4" s="78" t="s">
        <v>4</v>
      </c>
      <c r="E4" s="78"/>
      <c r="F4" s="78"/>
      <c r="G4" s="78"/>
      <c r="H4" s="78"/>
      <c r="I4" s="78"/>
      <c r="J4" s="78"/>
    </row>
    <row r="5" ht="16" customHeight="1" spans="1:10">
      <c r="A5" s="77" t="s">
        <v>5</v>
      </c>
      <c r="B5" s="77"/>
      <c r="C5" s="77"/>
      <c r="D5" s="78" t="s">
        <v>6</v>
      </c>
      <c r="E5" s="78"/>
      <c r="F5" s="78"/>
      <c r="G5" s="111" t="s">
        <v>7</v>
      </c>
      <c r="H5" s="112" t="s">
        <v>8</v>
      </c>
      <c r="I5" s="112"/>
      <c r="J5" s="112"/>
    </row>
    <row r="6" s="71" customFormat="1" ht="16" customHeight="1" spans="1:10">
      <c r="A6" s="79" t="s">
        <v>9</v>
      </c>
      <c r="B6" s="79"/>
      <c r="C6" s="79"/>
      <c r="D6" s="80" t="s">
        <v>10</v>
      </c>
      <c r="E6" s="113"/>
      <c r="F6" s="114"/>
      <c r="G6" s="115" t="s">
        <v>11</v>
      </c>
      <c r="H6" s="115">
        <v>55581055</v>
      </c>
      <c r="I6" s="115"/>
      <c r="J6" s="115"/>
    </row>
    <row r="7" ht="16" customHeight="1" spans="1:10">
      <c r="A7" s="81" t="s">
        <v>12</v>
      </c>
      <c r="B7" s="81"/>
      <c r="C7" s="81"/>
      <c r="D7" s="82"/>
      <c r="E7" s="81" t="s">
        <v>13</v>
      </c>
      <c r="F7" s="81" t="s">
        <v>14</v>
      </c>
      <c r="G7" s="81" t="s">
        <v>15</v>
      </c>
      <c r="H7" s="81" t="s">
        <v>16</v>
      </c>
      <c r="I7" s="81" t="s">
        <v>17</v>
      </c>
      <c r="J7" s="136" t="s">
        <v>18</v>
      </c>
    </row>
    <row r="8" ht="16" customHeight="1" spans="1:10">
      <c r="A8" s="83"/>
      <c r="B8" s="83"/>
      <c r="C8" s="83"/>
      <c r="D8" s="84" t="s">
        <v>19</v>
      </c>
      <c r="E8" s="116">
        <f>SUM(E9:E11)</f>
        <v>40</v>
      </c>
      <c r="F8" s="116">
        <f t="shared" ref="F8:G8" si="0">SUM(F9:F11)</f>
        <v>40</v>
      </c>
      <c r="G8" s="116">
        <f t="shared" si="0"/>
        <v>38.678485</v>
      </c>
      <c r="H8" s="92">
        <f>H9+H10+H11</f>
        <v>10</v>
      </c>
      <c r="I8" s="137">
        <f>G8/F8</f>
        <v>0.966962125</v>
      </c>
      <c r="J8" s="138">
        <f>G8/F8*H8</f>
        <v>9.66962125</v>
      </c>
    </row>
    <row r="9" ht="16" customHeight="1" spans="1:10">
      <c r="A9" s="83"/>
      <c r="B9" s="83"/>
      <c r="C9" s="83"/>
      <c r="D9" s="85" t="s">
        <v>20</v>
      </c>
      <c r="E9" s="117">
        <v>40</v>
      </c>
      <c r="F9" s="116">
        <v>40</v>
      </c>
      <c r="G9" s="116">
        <v>38.678485</v>
      </c>
      <c r="H9" s="83">
        <v>10</v>
      </c>
      <c r="I9" s="137">
        <f>G9/F9</f>
        <v>0.966962125</v>
      </c>
      <c r="J9" s="138">
        <f>G9/F9*H9</f>
        <v>9.66962125</v>
      </c>
    </row>
    <row r="10" ht="16" customHeight="1" spans="1:10">
      <c r="A10" s="83"/>
      <c r="B10" s="83"/>
      <c r="C10" s="83"/>
      <c r="D10" s="85" t="s">
        <v>21</v>
      </c>
      <c r="E10" s="116">
        <v>0</v>
      </c>
      <c r="F10" s="116">
        <v>0</v>
      </c>
      <c r="G10" s="116">
        <v>0</v>
      </c>
      <c r="H10" s="83"/>
      <c r="I10" s="137"/>
      <c r="J10" s="83" t="s">
        <v>22</v>
      </c>
    </row>
    <row r="11" ht="16" customHeight="1" spans="1:10">
      <c r="A11" s="83"/>
      <c r="B11" s="83"/>
      <c r="C11" s="83"/>
      <c r="D11" s="85" t="s">
        <v>23</v>
      </c>
      <c r="E11" s="116">
        <v>0</v>
      </c>
      <c r="F11" s="116">
        <v>0</v>
      </c>
      <c r="G11" s="116">
        <v>0</v>
      </c>
      <c r="H11" s="83"/>
      <c r="I11" s="92"/>
      <c r="J11" s="83" t="s">
        <v>22</v>
      </c>
    </row>
    <row r="12" s="71" customFormat="1" ht="16" customHeight="1" spans="1:10">
      <c r="A12" s="86" t="s">
        <v>24</v>
      </c>
      <c r="B12" s="87" t="s">
        <v>25</v>
      </c>
      <c r="C12" s="88"/>
      <c r="D12" s="88"/>
      <c r="E12" s="88"/>
      <c r="F12" s="118"/>
      <c r="G12" s="119" t="s">
        <v>26</v>
      </c>
      <c r="H12" s="120"/>
      <c r="I12" s="120"/>
      <c r="J12" s="139"/>
    </row>
    <row r="13" ht="118" customHeight="1" spans="1:10">
      <c r="A13" s="89"/>
      <c r="B13" s="90" t="s">
        <v>27</v>
      </c>
      <c r="C13" s="90"/>
      <c r="D13" s="90"/>
      <c r="E13" s="90"/>
      <c r="F13" s="90"/>
      <c r="G13" s="90" t="s">
        <v>28</v>
      </c>
      <c r="H13" s="90"/>
      <c r="I13" s="90"/>
      <c r="J13" s="90"/>
    </row>
    <row r="14" ht="34.5" customHeight="1" spans="1:10">
      <c r="A14" s="91" t="s">
        <v>29</v>
      </c>
      <c r="B14" s="83" t="s">
        <v>30</v>
      </c>
      <c r="C14" s="92" t="s">
        <v>31</v>
      </c>
      <c r="D14" s="93" t="s">
        <v>32</v>
      </c>
      <c r="E14" s="121"/>
      <c r="F14" s="92" t="s">
        <v>33</v>
      </c>
      <c r="G14" s="122" t="s">
        <v>34</v>
      </c>
      <c r="H14" s="83" t="s">
        <v>16</v>
      </c>
      <c r="I14" s="83" t="s">
        <v>18</v>
      </c>
      <c r="J14" s="83" t="s">
        <v>35</v>
      </c>
    </row>
    <row r="15" ht="32.5" customHeight="1" spans="1:10">
      <c r="A15" s="94"/>
      <c r="B15" s="95" t="s">
        <v>36</v>
      </c>
      <c r="C15" s="95" t="s">
        <v>37</v>
      </c>
      <c r="D15" s="96" t="s">
        <v>38</v>
      </c>
      <c r="E15" s="123"/>
      <c r="F15" s="124" t="s">
        <v>39</v>
      </c>
      <c r="G15" s="124">
        <v>33</v>
      </c>
      <c r="H15" s="125">
        <v>3</v>
      </c>
      <c r="I15" s="140">
        <v>3</v>
      </c>
      <c r="J15" s="141"/>
    </row>
    <row r="16" ht="25" customHeight="1" spans="1:10">
      <c r="A16" s="94"/>
      <c r="B16" s="97"/>
      <c r="C16" s="97"/>
      <c r="D16" s="96" t="s">
        <v>40</v>
      </c>
      <c r="E16" s="123"/>
      <c r="F16" s="124" t="s">
        <v>41</v>
      </c>
      <c r="G16" s="124">
        <v>39</v>
      </c>
      <c r="H16" s="125">
        <v>4</v>
      </c>
      <c r="I16" s="140">
        <v>4</v>
      </c>
      <c r="J16" s="141"/>
    </row>
    <row r="17" ht="25" customHeight="1" spans="1:10">
      <c r="A17" s="94"/>
      <c r="B17" s="97"/>
      <c r="C17" s="97"/>
      <c r="D17" s="96" t="s">
        <v>42</v>
      </c>
      <c r="E17" s="123"/>
      <c r="F17" s="124" t="s">
        <v>43</v>
      </c>
      <c r="G17" s="124">
        <v>4</v>
      </c>
      <c r="H17" s="125">
        <v>4</v>
      </c>
      <c r="I17" s="140">
        <v>2</v>
      </c>
      <c r="J17" s="141"/>
    </row>
    <row r="18" ht="32" customHeight="1" spans="1:10">
      <c r="A18" s="94"/>
      <c r="B18" s="97"/>
      <c r="C18" s="97"/>
      <c r="D18" s="96" t="s">
        <v>44</v>
      </c>
      <c r="E18" s="123"/>
      <c r="F18" s="124" t="s">
        <v>45</v>
      </c>
      <c r="G18" s="124">
        <v>12</v>
      </c>
      <c r="H18" s="125">
        <v>3</v>
      </c>
      <c r="I18" s="140">
        <v>3</v>
      </c>
      <c r="J18" s="141"/>
    </row>
    <row r="19" ht="32" customHeight="1" spans="1:10">
      <c r="A19" s="94"/>
      <c r="B19" s="97"/>
      <c r="C19" s="97"/>
      <c r="D19" s="96" t="s">
        <v>46</v>
      </c>
      <c r="E19" s="123"/>
      <c r="F19" s="124" t="s">
        <v>47</v>
      </c>
      <c r="G19" s="124">
        <v>39</v>
      </c>
      <c r="H19" s="125">
        <v>4</v>
      </c>
      <c r="I19" s="140">
        <v>4</v>
      </c>
      <c r="J19" s="141"/>
    </row>
    <row r="20" ht="33" customHeight="1" spans="1:10">
      <c r="A20" s="94"/>
      <c r="B20" s="97"/>
      <c r="C20" s="98"/>
      <c r="D20" s="96" t="s">
        <v>48</v>
      </c>
      <c r="E20" s="123"/>
      <c r="F20" s="124" t="s">
        <v>49</v>
      </c>
      <c r="G20" s="124">
        <v>14</v>
      </c>
      <c r="H20" s="125">
        <v>4</v>
      </c>
      <c r="I20" s="140">
        <v>4</v>
      </c>
      <c r="J20" s="141"/>
    </row>
    <row r="21" ht="25" customHeight="1" spans="1:10">
      <c r="A21" s="94"/>
      <c r="B21" s="97"/>
      <c r="C21" s="95" t="s">
        <v>50</v>
      </c>
      <c r="D21" s="96" t="s">
        <v>51</v>
      </c>
      <c r="E21" s="123"/>
      <c r="F21" s="126">
        <v>1</v>
      </c>
      <c r="G21" s="127">
        <v>1</v>
      </c>
      <c r="H21" s="125">
        <v>4</v>
      </c>
      <c r="I21" s="140">
        <v>4</v>
      </c>
      <c r="J21" s="83"/>
    </row>
    <row r="22" ht="37.5" customHeight="1" spans="1:10">
      <c r="A22" s="94"/>
      <c r="B22" s="97"/>
      <c r="C22" s="98"/>
      <c r="D22" s="96" t="s">
        <v>52</v>
      </c>
      <c r="E22" s="123"/>
      <c r="F22" s="126">
        <v>1</v>
      </c>
      <c r="G22" s="127">
        <v>1</v>
      </c>
      <c r="H22" s="125">
        <v>4</v>
      </c>
      <c r="I22" s="140">
        <v>4</v>
      </c>
      <c r="J22" s="83"/>
    </row>
    <row r="23" ht="25" customHeight="1" spans="1:10">
      <c r="A23" s="94"/>
      <c r="B23" s="97"/>
      <c r="C23" s="95" t="s">
        <v>53</v>
      </c>
      <c r="D23" s="96" t="s">
        <v>54</v>
      </c>
      <c r="E23" s="123"/>
      <c r="F23" s="126" t="s">
        <v>55</v>
      </c>
      <c r="G23" s="126" t="s">
        <v>56</v>
      </c>
      <c r="H23" s="125">
        <v>4</v>
      </c>
      <c r="I23" s="140">
        <v>4</v>
      </c>
      <c r="J23" s="83"/>
    </row>
    <row r="24" ht="25" customHeight="1" spans="1:10">
      <c r="A24" s="94"/>
      <c r="B24" s="97"/>
      <c r="C24" s="97"/>
      <c r="D24" s="96" t="s">
        <v>57</v>
      </c>
      <c r="E24" s="123"/>
      <c r="F24" s="126" t="s">
        <v>55</v>
      </c>
      <c r="G24" s="126" t="s">
        <v>56</v>
      </c>
      <c r="H24" s="125">
        <v>4</v>
      </c>
      <c r="I24" s="140">
        <v>4</v>
      </c>
      <c r="J24" s="83"/>
    </row>
    <row r="25" ht="25" customHeight="1" spans="1:10">
      <c r="A25" s="94"/>
      <c r="B25" s="97"/>
      <c r="C25" s="97"/>
      <c r="D25" s="96" t="s">
        <v>58</v>
      </c>
      <c r="E25" s="123"/>
      <c r="F25" s="126" t="s">
        <v>59</v>
      </c>
      <c r="G25" s="128" t="s">
        <v>60</v>
      </c>
      <c r="H25" s="125">
        <v>4</v>
      </c>
      <c r="I25" s="142">
        <v>4</v>
      </c>
      <c r="J25" s="83"/>
    </row>
    <row r="26" ht="25" customHeight="1" spans="1:10">
      <c r="A26" s="94"/>
      <c r="B26" s="97"/>
      <c r="C26" s="98"/>
      <c r="D26" s="96" t="s">
        <v>61</v>
      </c>
      <c r="E26" s="123"/>
      <c r="F26" s="126" t="s">
        <v>62</v>
      </c>
      <c r="G26" s="128" t="s">
        <v>63</v>
      </c>
      <c r="H26" s="125">
        <v>4</v>
      </c>
      <c r="I26" s="142">
        <v>4</v>
      </c>
      <c r="J26" s="83"/>
    </row>
    <row r="27" ht="25" customHeight="1" spans="1:10">
      <c r="A27" s="94"/>
      <c r="B27" s="97"/>
      <c r="C27" s="95" t="s">
        <v>64</v>
      </c>
      <c r="D27" s="96" t="s">
        <v>65</v>
      </c>
      <c r="E27" s="123"/>
      <c r="F27" s="92" t="s">
        <v>66</v>
      </c>
      <c r="G27" s="129" t="s">
        <v>67</v>
      </c>
      <c r="H27" s="125">
        <v>4</v>
      </c>
      <c r="I27" s="142">
        <v>4</v>
      </c>
      <c r="J27" s="83"/>
    </row>
    <row r="28" ht="78.75" spans="1:10">
      <c r="A28" s="94"/>
      <c r="B28" s="99" t="s">
        <v>68</v>
      </c>
      <c r="C28" s="100" t="s">
        <v>69</v>
      </c>
      <c r="D28" s="101" t="s">
        <v>70</v>
      </c>
      <c r="E28" s="130"/>
      <c r="F28" s="131" t="s">
        <v>71</v>
      </c>
      <c r="G28" s="132" t="s">
        <v>70</v>
      </c>
      <c r="H28" s="133">
        <v>15</v>
      </c>
      <c r="I28" s="143">
        <v>13</v>
      </c>
      <c r="J28" s="144" t="s">
        <v>72</v>
      </c>
    </row>
    <row r="29" ht="78.75" spans="1:10">
      <c r="A29" s="94"/>
      <c r="B29" s="102"/>
      <c r="C29" s="103"/>
      <c r="D29" s="101" t="s">
        <v>73</v>
      </c>
      <c r="E29" s="130"/>
      <c r="F29" s="131" t="s">
        <v>71</v>
      </c>
      <c r="G29" s="132" t="s">
        <v>73</v>
      </c>
      <c r="H29" s="133">
        <v>15</v>
      </c>
      <c r="I29" s="143">
        <v>13</v>
      </c>
      <c r="J29" s="145"/>
    </row>
    <row r="30" ht="57" customHeight="1" spans="1:10">
      <c r="A30" s="94"/>
      <c r="B30" s="104" t="s">
        <v>74</v>
      </c>
      <c r="C30" s="104" t="s">
        <v>75</v>
      </c>
      <c r="D30" s="105" t="s">
        <v>76</v>
      </c>
      <c r="E30" s="105"/>
      <c r="F30" s="134" t="s">
        <v>77</v>
      </c>
      <c r="G30" s="134">
        <v>0.95</v>
      </c>
      <c r="H30" s="135">
        <v>10</v>
      </c>
      <c r="I30" s="146">
        <v>9</v>
      </c>
      <c r="J30" s="118" t="s">
        <v>78</v>
      </c>
    </row>
    <row r="31" ht="22" customHeight="1" spans="1:10">
      <c r="A31" s="106" t="s">
        <v>79</v>
      </c>
      <c r="B31" s="107"/>
      <c r="C31" s="107"/>
      <c r="D31" s="107"/>
      <c r="E31" s="107"/>
      <c r="F31" s="107"/>
      <c r="G31" s="107"/>
      <c r="H31" s="135">
        <f>SUM(H15:H30)+H8</f>
        <v>100</v>
      </c>
      <c r="I31" s="147">
        <f>J8+SUM(I15:I30)</f>
        <v>92.66962125</v>
      </c>
      <c r="J31" s="148"/>
    </row>
    <row r="32" spans="1:10">
      <c r="A32" s="108" t="s">
        <v>80</v>
      </c>
      <c r="B32" s="108"/>
      <c r="C32" s="108"/>
      <c r="D32" s="108"/>
      <c r="E32" s="108"/>
      <c r="F32" s="108"/>
      <c r="G32" s="108"/>
      <c r="H32" s="108"/>
      <c r="I32" s="108"/>
      <c r="J32" s="108"/>
    </row>
    <row r="33" ht="86" customHeight="1" spans="1:10">
      <c r="A33" s="109" t="s">
        <v>81</v>
      </c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0">
      <c r="A34" s="110" t="s">
        <v>82</v>
      </c>
      <c r="B34" s="110"/>
      <c r="C34" s="110"/>
      <c r="D34" s="110"/>
      <c r="E34" s="110"/>
      <c r="F34" s="110"/>
      <c r="G34" s="110"/>
      <c r="H34" s="110"/>
      <c r="I34" s="110"/>
      <c r="J34" s="110"/>
    </row>
    <row r="35" spans="1:10">
      <c r="A35" s="110" t="s">
        <v>83</v>
      </c>
      <c r="B35" s="110"/>
      <c r="C35" s="110"/>
      <c r="D35" s="110"/>
      <c r="E35" s="110"/>
      <c r="F35" s="110"/>
      <c r="G35" s="110"/>
      <c r="H35" s="110"/>
      <c r="I35" s="110"/>
      <c r="J35" s="110"/>
    </row>
  </sheetData>
  <mergeCells count="4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31:G31"/>
    <mergeCell ref="I31:J31"/>
    <mergeCell ref="A32:J32"/>
    <mergeCell ref="A33:J33"/>
    <mergeCell ref="A34:J34"/>
    <mergeCell ref="A35:J35"/>
    <mergeCell ref="A12:A13"/>
    <mergeCell ref="A14:A30"/>
    <mergeCell ref="B15:B27"/>
    <mergeCell ref="B28:B29"/>
    <mergeCell ref="C15:C20"/>
    <mergeCell ref="C21:C22"/>
    <mergeCell ref="C23:C26"/>
    <mergeCell ref="C28:C29"/>
    <mergeCell ref="J28:J29"/>
    <mergeCell ref="A7:C11"/>
  </mergeCells>
  <printOptions horizontalCentered="1"/>
  <pageMargins left="0" right="0" top="0.393055555555556" bottom="0.393055555555556" header="0.314583333333333" footer="0.314583333333333"/>
  <pageSetup paperSize="9" scale="72" fitToHeight="0" orientation="portrait" horizontalDpi="600"/>
  <headerFooter/>
  <rowBreaks count="2" manualBreakCount="2">
    <brk id="35" max="16383" man="1"/>
    <brk id="3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C36" sqref="C36:C38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84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85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86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87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50</v>
      </c>
      <c r="D18" s="23" t="s">
        <v>85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86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87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53</v>
      </c>
      <c r="D21" s="23" t="s">
        <v>85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86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87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64</v>
      </c>
      <c r="D24" s="23" t="s">
        <v>85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86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87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88</v>
      </c>
      <c r="C27" s="22" t="s">
        <v>89</v>
      </c>
      <c r="D27" s="23" t="s">
        <v>85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86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87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69</v>
      </c>
      <c r="D30" s="23" t="s">
        <v>85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86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87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90</v>
      </c>
      <c r="D33" s="23" t="s">
        <v>85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86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87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91</v>
      </c>
      <c r="D36" s="23" t="s">
        <v>85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86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87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92</v>
      </c>
      <c r="C39" s="26" t="s">
        <v>75</v>
      </c>
      <c r="D39" s="27" t="s">
        <v>85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86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87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79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80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81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82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83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2023-05-12T05:33:00Z</cp:lastPrinted>
  <dcterms:modified xsi:type="dcterms:W3CDTF">2023-05-23T16:03:50Z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